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Mens &quot;A&quot; results" sheetId="1" r:id="rId1"/>
    <sheet name="Mens &quot;B&quot;" sheetId="2" r:id="rId2"/>
    <sheet name="Womens" sheetId="3" r:id="rId3"/>
    <sheet name="Cold Cup" sheetId="4" r:id="rId4"/>
  </sheets>
  <definedNames/>
  <calcPr fullCalcOnLoad="1"/>
</workbook>
</file>

<file path=xl/sharedStrings.xml><?xml version="1.0" encoding="utf-8"?>
<sst xmlns="http://schemas.openxmlformats.org/spreadsheetml/2006/main" count="312" uniqueCount="143">
  <si>
    <t>Name</t>
  </si>
  <si>
    <t>Team</t>
  </si>
  <si>
    <t>place</t>
  </si>
  <si>
    <t>points</t>
  </si>
  <si>
    <t>Lake Country Bike</t>
  </si>
  <si>
    <t>Place</t>
  </si>
  <si>
    <t>Points</t>
  </si>
  <si>
    <t>Team 53x11</t>
  </si>
  <si>
    <t>"A"</t>
  </si>
  <si>
    <t>Hollyloft - El Matador</t>
  </si>
  <si>
    <t>Wellness Extension</t>
  </si>
  <si>
    <t>"B"</t>
  </si>
  <si>
    <t>prime</t>
  </si>
  <si>
    <t>Total</t>
  </si>
  <si>
    <t>Final Standings - Women's Race</t>
  </si>
  <si>
    <t>COLD CUP - Final Team Standings</t>
  </si>
  <si>
    <t>total</t>
  </si>
  <si>
    <t>Final Standings - A Race, Cat 2, 3, 4, 5</t>
  </si>
  <si>
    <t>Series</t>
  </si>
  <si>
    <t>Series pts</t>
  </si>
  <si>
    <t>low dropped</t>
  </si>
  <si>
    <t>Spring Training Series</t>
  </si>
  <si>
    <t>Final</t>
  </si>
  <si>
    <t>Final Standings - B Race, Cat 4 &amp; 5</t>
  </si>
  <si>
    <t>Series Totals</t>
  </si>
  <si>
    <t>2010 Presque Isle Cycling Club</t>
  </si>
  <si>
    <t>UCSF #</t>
  </si>
  <si>
    <t>Jay Joslyn</t>
  </si>
  <si>
    <t>Shikluna</t>
  </si>
  <si>
    <t>Jim Doan</t>
  </si>
  <si>
    <t>Hollyloft</t>
  </si>
  <si>
    <t>Bob Dahl</t>
  </si>
  <si>
    <t>Eric Przepierski</t>
  </si>
  <si>
    <t>Chris Coulston</t>
  </si>
  <si>
    <t>53X11</t>
  </si>
  <si>
    <t>James Graley</t>
  </si>
  <si>
    <t>Erik Barnes</t>
  </si>
  <si>
    <t>Greg Troyer</t>
  </si>
  <si>
    <t>Dave Thornton</t>
  </si>
  <si>
    <t>53x11</t>
  </si>
  <si>
    <t>Ryan Borcz</t>
  </si>
  <si>
    <t>Jill Behm</t>
  </si>
  <si>
    <t>Keith Peterson</t>
  </si>
  <si>
    <t>LCB</t>
  </si>
  <si>
    <t>Matt Mcclellan</t>
  </si>
  <si>
    <t>Dan Morris</t>
  </si>
  <si>
    <t>Jennifer Martin</t>
  </si>
  <si>
    <t>Week 1: 4/10/2010</t>
  </si>
  <si>
    <t>Week 2: 4/18/2010</t>
  </si>
  <si>
    <t>Week 3:</t>
  </si>
  <si>
    <t>Week 4</t>
  </si>
  <si>
    <t>Week 5</t>
  </si>
  <si>
    <t xml:space="preserve">Week 6: </t>
  </si>
  <si>
    <t>Aaron Conley</t>
  </si>
  <si>
    <t>Brett McKay</t>
  </si>
  <si>
    <t>DNF</t>
  </si>
  <si>
    <t>Randy Langworthy</t>
  </si>
  <si>
    <t>Joe Gustafson</t>
  </si>
  <si>
    <t>Craig Zonna</t>
  </si>
  <si>
    <t>Kris Meekins</t>
  </si>
  <si>
    <t>Trevor Nash</t>
  </si>
  <si>
    <t>Dennis Richter</t>
  </si>
  <si>
    <t>Steve Wychock</t>
  </si>
  <si>
    <t>Tony Behm</t>
  </si>
  <si>
    <t>Ripper Rzepecki</t>
  </si>
  <si>
    <t>Aaron Findlay</t>
  </si>
  <si>
    <t>Dan Kern</t>
  </si>
  <si>
    <t>Chaz Ormond</t>
  </si>
  <si>
    <t>Ross Silvis</t>
  </si>
  <si>
    <t>Scott Lindsey</t>
  </si>
  <si>
    <t>Parke Wentling</t>
  </si>
  <si>
    <t>Mike Alloway</t>
  </si>
  <si>
    <t>Ralph Ford</t>
  </si>
  <si>
    <t>Chris Lamb</t>
  </si>
  <si>
    <t>Ron Rosenberg</t>
  </si>
  <si>
    <t>Mike Hartner</t>
  </si>
  <si>
    <t>Jim Baldauf</t>
  </si>
  <si>
    <t>Ed Mergler</t>
  </si>
  <si>
    <t>James McMaster</t>
  </si>
  <si>
    <t>Robert Colburn</t>
  </si>
  <si>
    <t>Mike Dunlavey</t>
  </si>
  <si>
    <t>Mike Agostini</t>
  </si>
  <si>
    <t>John DeMarall</t>
  </si>
  <si>
    <t>Chris Mrozowski</t>
  </si>
  <si>
    <t>Andy Kloecker</t>
  </si>
  <si>
    <t>Mike Gallagher</t>
  </si>
  <si>
    <t>Eric Barkley</t>
  </si>
  <si>
    <t>Eugene Emborsky</t>
  </si>
  <si>
    <t>Week 4:</t>
  </si>
  <si>
    <t xml:space="preserve">Week 5: </t>
  </si>
  <si>
    <t>Week 6:</t>
  </si>
  <si>
    <t>Scott Hunt</t>
  </si>
  <si>
    <t>Jay Farnham</t>
  </si>
  <si>
    <t>Matt Blystone</t>
  </si>
  <si>
    <t>Pete McMaster</t>
  </si>
  <si>
    <t>Jim McMaster</t>
  </si>
  <si>
    <t>Jon Morry</t>
  </si>
  <si>
    <t>Daryl Breedlove</t>
  </si>
  <si>
    <t>Seth McBurney</t>
  </si>
  <si>
    <t>Cleo Nixon</t>
  </si>
  <si>
    <t>John Adams</t>
  </si>
  <si>
    <t>USCF #</t>
  </si>
  <si>
    <t>Debbie Mizikowski</t>
  </si>
  <si>
    <t>Jen Wolfe</t>
  </si>
  <si>
    <t>Amy Smith</t>
  </si>
  <si>
    <t>Jackie McKay</t>
  </si>
  <si>
    <t>Lauren Senkevich</t>
  </si>
  <si>
    <t>Nancy White</t>
  </si>
  <si>
    <t>Joann Dombeck</t>
  </si>
  <si>
    <t>Pam Bernhoft</t>
  </si>
  <si>
    <t>2010 Presque Isle Cycling Club Spring Training Series</t>
  </si>
  <si>
    <t>Women</t>
  </si>
  <si>
    <t>Tom Eberlein</t>
  </si>
  <si>
    <t>Sam Vallone</t>
  </si>
  <si>
    <t>Ken Vossler</t>
  </si>
  <si>
    <t>Steve Kaminski</t>
  </si>
  <si>
    <t>Brad Ekas</t>
  </si>
  <si>
    <t>Jim Bowen</t>
  </si>
  <si>
    <t>Kathy Buerkle</t>
  </si>
  <si>
    <t>Mario Mazza</t>
  </si>
  <si>
    <t>Kenda Pro Cycling</t>
  </si>
  <si>
    <t>Mike Maring</t>
  </si>
  <si>
    <t>Mike Bridges</t>
  </si>
  <si>
    <t>Craig Nivens</t>
  </si>
  <si>
    <t>Chris Cioccio</t>
  </si>
  <si>
    <t>IRWIL</t>
  </si>
  <si>
    <t>Brett Bailor</t>
  </si>
  <si>
    <t>Damian Radock</t>
  </si>
  <si>
    <t>Jim Gallagher</t>
  </si>
  <si>
    <t>Lance Lehr</t>
  </si>
  <si>
    <t>Alan Royek</t>
  </si>
  <si>
    <t>Jen Lindsey</t>
  </si>
  <si>
    <t>Larry Pandy</t>
  </si>
  <si>
    <t>Heather Eaglen</t>
  </si>
  <si>
    <t>Jennifer Pontzer</t>
  </si>
  <si>
    <t>Matt McCLellan</t>
  </si>
  <si>
    <t>David Smith</t>
  </si>
  <si>
    <t>Pat Merrick</t>
  </si>
  <si>
    <t>Matt Baglia</t>
  </si>
  <si>
    <t>Kyle Moore</t>
  </si>
  <si>
    <t>Gene Groenendaal</t>
  </si>
  <si>
    <t>Leslie Beaton</t>
  </si>
  <si>
    <t>Tim Finnegan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</si>
</sst>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24" borderId="0" xfId="0" applyFont="1" applyFill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2" fillId="24" borderId="12" xfId="0" applyFont="1" applyFill="1" applyBorder="1" applyAlignment="1">
      <alignment horizontal="center" shrinkToFit="1"/>
    </xf>
    <xf numFmtId="0" fontId="2" fillId="24" borderId="13" xfId="0" applyFont="1" applyFill="1" applyBorder="1" applyAlignment="1">
      <alignment horizontal="center" shrinkToFit="1"/>
    </xf>
    <xf numFmtId="0" fontId="2" fillId="24" borderId="14" xfId="0" applyFont="1" applyFill="1" applyBorder="1" applyAlignment="1">
      <alignment horizontal="center" shrinkToFit="1"/>
    </xf>
    <xf numFmtId="0" fontId="0" fillId="24" borderId="15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16" fontId="2" fillId="0" borderId="17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6" fontId="2" fillId="0" borderId="18" xfId="0" applyNumberFormat="1" applyFont="1" applyBorder="1" applyAlignment="1">
      <alignment horizontal="lef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 shrinkToFit="1"/>
    </xf>
    <xf numFmtId="0" fontId="2" fillId="24" borderId="23" xfId="0" applyFont="1" applyFill="1" applyBorder="1" applyAlignment="1">
      <alignment horizontal="center" shrinkToFit="1"/>
    </xf>
    <xf numFmtId="0" fontId="2" fillId="24" borderId="24" xfId="0" applyFont="1" applyFill="1" applyBorder="1" applyAlignment="1">
      <alignment horizontal="center" shrinkToFit="1"/>
    </xf>
    <xf numFmtId="0" fontId="2" fillId="24" borderId="25" xfId="0" applyFont="1" applyFill="1" applyBorder="1" applyAlignment="1">
      <alignment/>
    </xf>
    <xf numFmtId="0" fontId="2" fillId="24" borderId="23" xfId="0" applyFont="1" applyFill="1" applyBorder="1" applyAlignment="1">
      <alignment shrinkToFit="1"/>
    </xf>
    <xf numFmtId="0" fontId="0" fillId="24" borderId="10" xfId="0" applyFill="1" applyBorder="1" applyAlignment="1">
      <alignment shrinkToFit="1"/>
    </xf>
    <xf numFmtId="0" fontId="0" fillId="24" borderId="10" xfId="0" applyFont="1" applyFill="1" applyBorder="1" applyAlignment="1">
      <alignment shrinkToFit="1"/>
    </xf>
    <xf numFmtId="0" fontId="2" fillId="24" borderId="26" xfId="0" applyFont="1" applyFill="1" applyBorder="1" applyAlignment="1">
      <alignment/>
    </xf>
    <xf numFmtId="0" fontId="0" fillId="24" borderId="27" xfId="0" applyFill="1" applyBorder="1" applyAlignment="1">
      <alignment/>
    </xf>
    <xf numFmtId="0" fontId="0" fillId="0" borderId="28" xfId="0" applyBorder="1" applyAlignment="1">
      <alignment/>
    </xf>
    <xf numFmtId="0" fontId="2" fillId="24" borderId="29" xfId="0" applyFont="1" applyFill="1" applyBorder="1" applyAlignment="1">
      <alignment/>
    </xf>
    <xf numFmtId="0" fontId="0" fillId="24" borderId="30" xfId="0" applyFill="1" applyBorder="1" applyAlignment="1">
      <alignment/>
    </xf>
    <xf numFmtId="0" fontId="2" fillId="20" borderId="22" xfId="0" applyFont="1" applyFill="1" applyBorder="1" applyAlignment="1">
      <alignment horizontal="center" shrinkToFit="1"/>
    </xf>
    <xf numFmtId="0" fontId="2" fillId="20" borderId="23" xfId="0" applyFont="1" applyFill="1" applyBorder="1" applyAlignment="1">
      <alignment horizontal="center" shrinkToFit="1"/>
    </xf>
    <xf numFmtId="0" fontId="2" fillId="20" borderId="24" xfId="0" applyFont="1" applyFill="1" applyBorder="1" applyAlignment="1">
      <alignment horizontal="center" shrinkToFit="1"/>
    </xf>
    <xf numFmtId="0" fontId="0" fillId="20" borderId="15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0" borderId="21" xfId="0" applyFill="1" applyBorder="1" applyAlignment="1">
      <alignment horizontal="center"/>
    </xf>
    <xf numFmtId="16" fontId="2" fillId="20" borderId="17" xfId="0" applyNumberFormat="1" applyFont="1" applyFill="1" applyBorder="1" applyAlignment="1">
      <alignment horizontal="left"/>
    </xf>
    <xf numFmtId="0" fontId="0" fillId="20" borderId="18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2" fillId="20" borderId="12" xfId="0" applyFont="1" applyFill="1" applyBorder="1" applyAlignment="1">
      <alignment horizontal="center" shrinkToFit="1"/>
    </xf>
    <xf numFmtId="0" fontId="2" fillId="20" borderId="13" xfId="0" applyFont="1" applyFill="1" applyBorder="1" applyAlignment="1">
      <alignment horizontal="center" shrinkToFit="1"/>
    </xf>
    <xf numFmtId="0" fontId="2" fillId="20" borderId="14" xfId="0" applyFont="1" applyFill="1" applyBorder="1" applyAlignment="1">
      <alignment horizontal="center" shrinkToFit="1"/>
    </xf>
    <xf numFmtId="0" fontId="0" fillId="20" borderId="15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2" fillId="20" borderId="10" xfId="0" applyFont="1" applyFill="1" applyBorder="1" applyAlignment="1">
      <alignment horizontal="center" shrinkToFit="1"/>
    </xf>
    <xf numFmtId="0" fontId="0" fillId="20" borderId="19" xfId="0" applyFill="1" applyBorder="1" applyAlignment="1">
      <alignment/>
    </xf>
    <xf numFmtId="0" fontId="2" fillId="20" borderId="32" xfId="0" applyFont="1" applyFill="1" applyBorder="1" applyAlignment="1">
      <alignment horizontal="center" shrinkToFit="1"/>
    </xf>
    <xf numFmtId="0" fontId="2" fillId="20" borderId="28" xfId="0" applyFont="1" applyFill="1" applyBorder="1" applyAlignment="1">
      <alignment horizontal="center" shrinkToFit="1"/>
    </xf>
    <xf numFmtId="0" fontId="2" fillId="20" borderId="33" xfId="0" applyFont="1" applyFill="1" applyBorder="1" applyAlignment="1">
      <alignment horizontal="center" shrinkToFit="1"/>
    </xf>
    <xf numFmtId="0" fontId="2" fillId="20" borderId="33" xfId="0" applyFont="1" applyFill="1" applyBorder="1" applyAlignment="1">
      <alignment horizontal="left" shrinkToFit="1"/>
    </xf>
    <xf numFmtId="0" fontId="2" fillId="20" borderId="30" xfId="0" applyFont="1" applyFill="1" applyBorder="1" applyAlignment="1">
      <alignment horizontal="center" shrinkToFit="1"/>
    </xf>
    <xf numFmtId="0" fontId="2" fillId="20" borderId="22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5" fillId="24" borderId="0" xfId="0" applyFont="1" applyFill="1" applyAlignment="1">
      <alignment horizontal="center"/>
    </xf>
    <xf numFmtId="0" fontId="0" fillId="24" borderId="28" xfId="0" applyFill="1" applyBorder="1" applyAlignment="1">
      <alignment/>
    </xf>
    <xf numFmtId="0" fontId="4" fillId="24" borderId="0" xfId="0" applyFont="1" applyFill="1" applyAlignment="1">
      <alignment horizontal="center"/>
    </xf>
    <xf numFmtId="0" fontId="2" fillId="24" borderId="23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34" xfId="0" applyFill="1" applyBorder="1" applyAlignment="1">
      <alignment/>
    </xf>
    <xf numFmtId="0" fontId="2" fillId="24" borderId="35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 shrinkToFit="1"/>
    </xf>
    <xf numFmtId="0" fontId="0" fillId="24" borderId="38" xfId="0" applyFill="1" applyBorder="1" applyAlignment="1">
      <alignment horizontal="center"/>
    </xf>
    <xf numFmtId="0" fontId="0" fillId="24" borderId="38" xfId="0" applyFont="1" applyFill="1" applyBorder="1" applyAlignment="1">
      <alignment horizontal="center"/>
    </xf>
    <xf numFmtId="16" fontId="2" fillId="20" borderId="25" xfId="0" applyNumberFormat="1" applyFont="1" applyFill="1" applyBorder="1" applyAlignment="1">
      <alignment horizontal="left"/>
    </xf>
    <xf numFmtId="0" fontId="0" fillId="20" borderId="28" xfId="0" applyFill="1" applyBorder="1" applyAlignment="1">
      <alignment horizontal="center"/>
    </xf>
    <xf numFmtId="0" fontId="2" fillId="20" borderId="15" xfId="0" applyFont="1" applyFill="1" applyBorder="1" applyAlignment="1">
      <alignment horizontal="center" shrinkToFit="1"/>
    </xf>
    <xf numFmtId="0" fontId="2" fillId="20" borderId="16" xfId="0" applyFont="1" applyFill="1" applyBorder="1" applyAlignment="1">
      <alignment horizontal="center" shrinkToFit="1"/>
    </xf>
    <xf numFmtId="0" fontId="2" fillId="24" borderId="24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/>
    </xf>
    <xf numFmtId="0" fontId="0" fillId="20" borderId="15" xfId="0" applyFont="1" applyFill="1" applyBorder="1" applyAlignment="1">
      <alignment horizontal="center"/>
    </xf>
    <xf numFmtId="16" fontId="2" fillId="24" borderId="17" xfId="0" applyNumberFormat="1" applyFont="1" applyFill="1" applyBorder="1" applyAlignment="1">
      <alignment horizontal="left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2" fillId="20" borderId="27" xfId="0" applyFont="1" applyFill="1" applyBorder="1" applyAlignment="1">
      <alignment horizontal="center" shrinkToFit="1"/>
    </xf>
    <xf numFmtId="0" fontId="2" fillId="20" borderId="38" xfId="0" applyFont="1" applyFill="1" applyBorder="1" applyAlignment="1">
      <alignment horizontal="center"/>
    </xf>
    <xf numFmtId="0" fontId="0" fillId="24" borderId="36" xfId="0" applyFill="1" applyBorder="1" applyAlignment="1">
      <alignment horizontal="center" shrinkToFit="1"/>
    </xf>
    <xf numFmtId="0" fontId="0" fillId="24" borderId="36" xfId="0" applyFont="1" applyFill="1" applyBorder="1" applyAlignment="1">
      <alignment horizontal="center" shrinkToFit="1"/>
    </xf>
    <xf numFmtId="0" fontId="0" fillId="24" borderId="10" xfId="0" applyFont="1" applyFill="1" applyBorder="1" applyAlignment="1">
      <alignment/>
    </xf>
    <xf numFmtId="0" fontId="2" fillId="24" borderId="35" xfId="0" applyFont="1" applyFill="1" applyBorder="1" applyAlignment="1">
      <alignment/>
    </xf>
    <xf numFmtId="0" fontId="0" fillId="24" borderId="26" xfId="0" applyFill="1" applyBorder="1" applyAlignment="1">
      <alignment horizontal="center"/>
    </xf>
    <xf numFmtId="0" fontId="0" fillId="20" borderId="15" xfId="0" applyNumberFormat="1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2" fillId="24" borderId="39" xfId="0" applyFont="1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0" fillId="20" borderId="19" xfId="0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31" xfId="0" applyFont="1" applyFill="1" applyBorder="1" applyAlignment="1">
      <alignment/>
    </xf>
    <xf numFmtId="0" fontId="2" fillId="24" borderId="34" xfId="0" applyFont="1" applyFill="1" applyBorder="1" applyAlignment="1">
      <alignment/>
    </xf>
    <xf numFmtId="0" fontId="0" fillId="20" borderId="38" xfId="0" applyFill="1" applyBorder="1" applyAlignment="1">
      <alignment horizontal="center"/>
    </xf>
    <xf numFmtId="0" fontId="0" fillId="20" borderId="38" xfId="0" applyFont="1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0" fontId="0" fillId="20" borderId="10" xfId="0" applyFill="1" applyBorder="1" applyAlignment="1">
      <alignment/>
    </xf>
    <xf numFmtId="0" fontId="0" fillId="20" borderId="18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shrinkToFit="1"/>
    </xf>
    <xf numFmtId="0" fontId="0" fillId="24" borderId="36" xfId="0" applyFill="1" applyBorder="1" applyAlignment="1">
      <alignment/>
    </xf>
    <xf numFmtId="0" fontId="0" fillId="24" borderId="36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20" borderId="10" xfId="0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shrinkToFit="1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24" borderId="10" xfId="0" applyFill="1" applyBorder="1" applyAlignment="1">
      <alignment horizontal="center" shrinkToFit="1"/>
    </xf>
    <xf numFmtId="0" fontId="0" fillId="24" borderId="36" xfId="0" applyFont="1" applyFill="1" applyBorder="1" applyAlignment="1">
      <alignment/>
    </xf>
    <xf numFmtId="0" fontId="0" fillId="2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20" borderId="41" xfId="0" applyFill="1" applyBorder="1" applyAlignment="1">
      <alignment horizontal="center"/>
    </xf>
    <xf numFmtId="0" fontId="0" fillId="20" borderId="42" xfId="0" applyFill="1" applyBorder="1" applyAlignment="1">
      <alignment horizontal="center"/>
    </xf>
    <xf numFmtId="0" fontId="2" fillId="20" borderId="43" xfId="0" applyFont="1" applyFill="1" applyBorder="1" applyAlignment="1">
      <alignment horizontal="center"/>
    </xf>
    <xf numFmtId="0" fontId="0" fillId="24" borderId="44" xfId="0" applyFont="1" applyFill="1" applyBorder="1" applyAlignment="1">
      <alignment horizontal="center"/>
    </xf>
    <xf numFmtId="0" fontId="0" fillId="24" borderId="42" xfId="0" applyFont="1" applyFill="1" applyBorder="1" applyAlignment="1">
      <alignment horizontal="center"/>
    </xf>
    <xf numFmtId="0" fontId="2" fillId="24" borderId="43" xfId="0" applyFont="1" applyFill="1" applyBorder="1" applyAlignment="1">
      <alignment horizontal="center"/>
    </xf>
    <xf numFmtId="0" fontId="0" fillId="20" borderId="44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20" borderId="42" xfId="0" applyFont="1" applyFill="1" applyBorder="1" applyAlignment="1">
      <alignment horizontal="center"/>
    </xf>
    <xf numFmtId="0" fontId="0" fillId="24" borderId="44" xfId="0" applyFont="1" applyFill="1" applyBorder="1" applyAlignment="1">
      <alignment horizontal="center"/>
    </xf>
    <xf numFmtId="0" fontId="0" fillId="24" borderId="42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 shrinkToFit="1"/>
    </xf>
    <xf numFmtId="0" fontId="0" fillId="24" borderId="10" xfId="0" applyFont="1" applyFill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PageLayoutView="0" workbookViewId="0" topLeftCell="A1">
      <pane xSplit="3" ySplit="5" topLeftCell="P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3" sqref="R3"/>
    </sheetView>
  </sheetViews>
  <sheetFormatPr defaultColWidth="9.140625" defaultRowHeight="12.75"/>
  <cols>
    <col min="1" max="1" width="14.7109375" style="0" customWidth="1"/>
    <col min="2" max="2" width="8.28125" style="0" customWidth="1"/>
    <col min="3" max="3" width="17.8515625" style="0" bestFit="1" customWidth="1"/>
    <col min="4" max="27" width="5.57421875" style="1" customWidth="1"/>
    <col min="28" max="28" width="9.28125" style="1" customWidth="1"/>
    <col min="29" max="29" width="10.28125" style="0" customWidth="1"/>
  </cols>
  <sheetData>
    <row r="1" spans="6:27" ht="14.25" customHeight="1" thickBot="1">
      <c r="F1" s="6"/>
      <c r="T1" s="9"/>
      <c r="U1" s="9"/>
      <c r="V1" s="9"/>
      <c r="W1" s="9"/>
      <c r="X1" s="9"/>
      <c r="Y1" s="9"/>
      <c r="Z1" s="9"/>
      <c r="AA1" s="9"/>
    </row>
    <row r="2" spans="1:4" ht="18.75" thickBot="1">
      <c r="A2" s="37" t="s">
        <v>25</v>
      </c>
      <c r="B2" s="115"/>
      <c r="C2" s="43"/>
      <c r="D2" s="6"/>
    </row>
    <row r="3" spans="1:30" ht="18.75" thickBot="1">
      <c r="A3" s="41" t="s">
        <v>21</v>
      </c>
      <c r="B3" s="114"/>
      <c r="C3" s="42"/>
      <c r="D3" s="6"/>
      <c r="AB3" s="111"/>
      <c r="AC3" s="112" t="s">
        <v>24</v>
      </c>
      <c r="AD3" s="113"/>
    </row>
    <row r="4" spans="1:30" ht="13.5" thickBot="1">
      <c r="A4" s="44" t="s">
        <v>17</v>
      </c>
      <c r="B4" s="116"/>
      <c r="C4" s="45"/>
      <c r="D4" s="91" t="s">
        <v>47</v>
      </c>
      <c r="E4" s="63"/>
      <c r="F4" s="63"/>
      <c r="G4" s="92"/>
      <c r="H4" s="26" t="s">
        <v>48</v>
      </c>
      <c r="I4" s="27"/>
      <c r="J4" s="27"/>
      <c r="K4" s="28"/>
      <c r="L4" s="55" t="s">
        <v>49</v>
      </c>
      <c r="M4" s="56"/>
      <c r="N4" s="56"/>
      <c r="O4" s="65"/>
      <c r="P4" s="26" t="s">
        <v>50</v>
      </c>
      <c r="Q4" s="27"/>
      <c r="R4" s="27"/>
      <c r="S4" s="28"/>
      <c r="T4" s="55" t="s">
        <v>51</v>
      </c>
      <c r="U4" s="121"/>
      <c r="V4" s="56"/>
      <c r="W4" s="57"/>
      <c r="X4" s="26" t="s">
        <v>52</v>
      </c>
      <c r="Y4" s="27"/>
      <c r="Z4" s="27"/>
      <c r="AA4" s="28"/>
      <c r="AB4" s="66" t="s">
        <v>18</v>
      </c>
      <c r="AC4" s="66" t="s">
        <v>19</v>
      </c>
      <c r="AD4" s="67" t="s">
        <v>22</v>
      </c>
    </row>
    <row r="5" spans="1:38" ht="13.5" thickBot="1">
      <c r="A5" s="38" t="s">
        <v>0</v>
      </c>
      <c r="B5" s="155" t="s">
        <v>26</v>
      </c>
      <c r="C5" s="36" t="s">
        <v>1</v>
      </c>
      <c r="D5" s="93" t="s">
        <v>2</v>
      </c>
      <c r="E5" s="64" t="s">
        <v>3</v>
      </c>
      <c r="F5" s="64" t="s">
        <v>12</v>
      </c>
      <c r="G5" s="94" t="s">
        <v>16</v>
      </c>
      <c r="H5" s="34" t="s">
        <v>2</v>
      </c>
      <c r="I5" s="35" t="s">
        <v>3</v>
      </c>
      <c r="J5" s="35" t="s">
        <v>12</v>
      </c>
      <c r="K5" s="36" t="s">
        <v>16</v>
      </c>
      <c r="L5" s="46" t="s">
        <v>2</v>
      </c>
      <c r="M5" s="47" t="s">
        <v>3</v>
      </c>
      <c r="N5" s="47" t="s">
        <v>12</v>
      </c>
      <c r="O5" s="48" t="s">
        <v>16</v>
      </c>
      <c r="P5" s="34" t="s">
        <v>2</v>
      </c>
      <c r="Q5" s="35" t="s">
        <v>3</v>
      </c>
      <c r="R5" s="35" t="s">
        <v>12</v>
      </c>
      <c r="S5" s="36" t="s">
        <v>16</v>
      </c>
      <c r="T5" s="58" t="s">
        <v>2</v>
      </c>
      <c r="U5" s="59" t="s">
        <v>3</v>
      </c>
      <c r="V5" s="59" t="s">
        <v>12</v>
      </c>
      <c r="W5" s="60" t="s">
        <v>16</v>
      </c>
      <c r="X5" s="19" t="s">
        <v>2</v>
      </c>
      <c r="Y5" s="20" t="s">
        <v>3</v>
      </c>
      <c r="Z5" s="20" t="s">
        <v>12</v>
      </c>
      <c r="AA5" s="21" t="s">
        <v>16</v>
      </c>
      <c r="AB5" s="68" t="s">
        <v>6</v>
      </c>
      <c r="AC5" s="69" t="s">
        <v>20</v>
      </c>
      <c r="AD5" s="70" t="s">
        <v>5</v>
      </c>
      <c r="AE5" s="13"/>
      <c r="AF5" s="13"/>
      <c r="AG5" s="13"/>
      <c r="AH5" s="13"/>
      <c r="AI5" s="13"/>
      <c r="AJ5" s="13"/>
      <c r="AK5" s="13"/>
      <c r="AL5" s="13"/>
    </row>
    <row r="6" spans="1:38" ht="12.75">
      <c r="A6" s="127" t="s">
        <v>32</v>
      </c>
      <c r="B6" s="3">
        <v>182818</v>
      </c>
      <c r="C6" s="3" t="s">
        <v>10</v>
      </c>
      <c r="D6" s="118">
        <v>4</v>
      </c>
      <c r="E6" s="50">
        <v>8</v>
      </c>
      <c r="F6" s="120"/>
      <c r="G6" s="74">
        <f aca="true" t="shared" si="0" ref="G6:G11">E6+F6</f>
        <v>8</v>
      </c>
      <c r="H6" s="89">
        <v>5</v>
      </c>
      <c r="I6" s="23">
        <v>7</v>
      </c>
      <c r="J6" s="23"/>
      <c r="K6" s="25">
        <f aca="true" t="shared" si="1" ref="K6:K13">SUM(I6+J6)</f>
        <v>7</v>
      </c>
      <c r="L6" s="49">
        <v>2</v>
      </c>
      <c r="M6" s="50">
        <v>10</v>
      </c>
      <c r="N6" s="50">
        <v>3</v>
      </c>
      <c r="O6" s="74">
        <f aca="true" t="shared" si="2" ref="O6:O13">M6+N6</f>
        <v>13</v>
      </c>
      <c r="P6" s="22">
        <v>2</v>
      </c>
      <c r="Q6" s="23">
        <v>10</v>
      </c>
      <c r="R6" s="23">
        <v>3</v>
      </c>
      <c r="S6" s="25">
        <f aca="true" t="shared" si="3" ref="S6:S21">SUM(Q6+R6)</f>
        <v>13</v>
      </c>
      <c r="T6" s="61">
        <v>1</v>
      </c>
      <c r="U6" s="62">
        <v>11</v>
      </c>
      <c r="V6" s="62">
        <v>3</v>
      </c>
      <c r="W6" s="74">
        <f aca="true" t="shared" si="4" ref="W6:W31">U6+V6</f>
        <v>14</v>
      </c>
      <c r="X6" s="33">
        <v>3</v>
      </c>
      <c r="Y6" s="29">
        <v>9</v>
      </c>
      <c r="Z6" s="29"/>
      <c r="AA6" s="25">
        <f aca="true" t="shared" si="5" ref="AA6:AA32">SUM(Y6+Z6)</f>
        <v>9</v>
      </c>
      <c r="AB6" s="71">
        <f aca="true" t="shared" si="6" ref="AB6:AB32">G6+K6+O6+S6+W6+AA6</f>
        <v>64</v>
      </c>
      <c r="AC6" s="72">
        <f aca="true" t="shared" si="7" ref="AC6:AC32">AB6-MIN(G6,K6,O6,S6,W6,AA6)</f>
        <v>57</v>
      </c>
      <c r="AD6" s="96">
        <v>1</v>
      </c>
      <c r="AE6" s="13"/>
      <c r="AF6" s="13"/>
      <c r="AG6" s="13"/>
      <c r="AH6" s="13"/>
      <c r="AI6" s="13"/>
      <c r="AJ6" s="13"/>
      <c r="AK6" s="13"/>
      <c r="AL6" s="13"/>
    </row>
    <row r="7" spans="1:38" ht="12.75">
      <c r="A7" s="127" t="s">
        <v>31</v>
      </c>
      <c r="B7" s="3">
        <v>193885</v>
      </c>
      <c r="C7" s="3" t="s">
        <v>30</v>
      </c>
      <c r="D7" s="118">
        <v>3</v>
      </c>
      <c r="E7" s="50">
        <v>9</v>
      </c>
      <c r="F7" s="50">
        <v>2</v>
      </c>
      <c r="G7" s="74">
        <f t="shared" si="0"/>
        <v>11</v>
      </c>
      <c r="H7" s="90">
        <v>6</v>
      </c>
      <c r="I7" s="24">
        <v>6</v>
      </c>
      <c r="J7" s="24"/>
      <c r="K7" s="25">
        <f t="shared" si="1"/>
        <v>6</v>
      </c>
      <c r="L7" s="49">
        <v>3</v>
      </c>
      <c r="M7" s="50">
        <v>9</v>
      </c>
      <c r="N7" s="50">
        <v>2</v>
      </c>
      <c r="O7" s="74">
        <f t="shared" si="2"/>
        <v>11</v>
      </c>
      <c r="P7" s="22">
        <v>4</v>
      </c>
      <c r="Q7" s="23">
        <v>8</v>
      </c>
      <c r="R7" s="23">
        <v>2</v>
      </c>
      <c r="S7" s="25">
        <f t="shared" si="3"/>
        <v>10</v>
      </c>
      <c r="T7" s="61">
        <v>2</v>
      </c>
      <c r="U7" s="62">
        <v>10</v>
      </c>
      <c r="V7" s="62">
        <v>2</v>
      </c>
      <c r="W7" s="74">
        <f t="shared" si="4"/>
        <v>12</v>
      </c>
      <c r="X7" s="33">
        <v>2</v>
      </c>
      <c r="Y7" s="29">
        <v>10</v>
      </c>
      <c r="Z7" s="29">
        <v>1</v>
      </c>
      <c r="AA7" s="25">
        <f t="shared" si="5"/>
        <v>11</v>
      </c>
      <c r="AB7" s="73">
        <f t="shared" si="6"/>
        <v>61</v>
      </c>
      <c r="AC7" s="72">
        <f t="shared" si="7"/>
        <v>55</v>
      </c>
      <c r="AD7" s="51">
        <v>2</v>
      </c>
      <c r="AE7" s="13"/>
      <c r="AF7" s="13"/>
      <c r="AG7" s="13"/>
      <c r="AH7" s="13"/>
      <c r="AI7" s="13"/>
      <c r="AJ7" s="13"/>
      <c r="AK7" s="13"/>
      <c r="AL7" s="13"/>
    </row>
    <row r="8" spans="1:38" ht="12.75">
      <c r="A8" s="127" t="s">
        <v>33</v>
      </c>
      <c r="B8" s="3">
        <v>236788</v>
      </c>
      <c r="C8" s="3" t="s">
        <v>34</v>
      </c>
      <c r="D8" s="117">
        <v>5</v>
      </c>
      <c r="E8" s="50">
        <v>7</v>
      </c>
      <c r="F8" s="120"/>
      <c r="G8" s="74">
        <f t="shared" si="0"/>
        <v>7</v>
      </c>
      <c r="H8" s="90">
        <v>2</v>
      </c>
      <c r="I8" s="24">
        <v>10</v>
      </c>
      <c r="J8" s="24">
        <v>2</v>
      </c>
      <c r="K8" s="25">
        <f t="shared" si="1"/>
        <v>12</v>
      </c>
      <c r="L8" s="49">
        <v>5</v>
      </c>
      <c r="M8" s="50">
        <v>7</v>
      </c>
      <c r="N8" s="50"/>
      <c r="O8" s="74">
        <f t="shared" si="2"/>
        <v>7</v>
      </c>
      <c r="P8" s="22">
        <v>3</v>
      </c>
      <c r="Q8" s="23">
        <v>9</v>
      </c>
      <c r="R8" s="23">
        <v>1</v>
      </c>
      <c r="S8" s="25">
        <f t="shared" si="3"/>
        <v>10</v>
      </c>
      <c r="T8" s="61">
        <v>3</v>
      </c>
      <c r="U8" s="62">
        <v>9</v>
      </c>
      <c r="V8" s="62"/>
      <c r="W8" s="74">
        <f t="shared" si="4"/>
        <v>9</v>
      </c>
      <c r="X8" s="33">
        <v>5</v>
      </c>
      <c r="Y8" s="29">
        <v>7</v>
      </c>
      <c r="Z8" s="29"/>
      <c r="AA8" s="25">
        <f t="shared" si="5"/>
        <v>7</v>
      </c>
      <c r="AB8" s="73">
        <f t="shared" si="6"/>
        <v>52</v>
      </c>
      <c r="AC8" s="72">
        <f t="shared" si="7"/>
        <v>45</v>
      </c>
      <c r="AD8" s="51">
        <v>3</v>
      </c>
      <c r="AE8" s="13"/>
      <c r="AF8" s="13"/>
      <c r="AG8" s="13"/>
      <c r="AH8" s="13"/>
      <c r="AI8" s="13"/>
      <c r="AJ8" s="13"/>
      <c r="AK8" s="13"/>
      <c r="AL8" s="13"/>
    </row>
    <row r="9" spans="1:38" ht="12.75">
      <c r="A9" s="127" t="s">
        <v>35</v>
      </c>
      <c r="B9" s="3">
        <v>243322</v>
      </c>
      <c r="C9" s="3" t="s">
        <v>30</v>
      </c>
      <c r="D9" s="117">
        <v>6</v>
      </c>
      <c r="E9" s="50">
        <v>6</v>
      </c>
      <c r="F9" s="50">
        <v>1</v>
      </c>
      <c r="G9" s="74">
        <f t="shared" si="0"/>
        <v>7</v>
      </c>
      <c r="H9" s="89">
        <v>3</v>
      </c>
      <c r="I9" s="23">
        <v>9</v>
      </c>
      <c r="J9" s="23">
        <v>3</v>
      </c>
      <c r="K9" s="25">
        <f t="shared" si="1"/>
        <v>12</v>
      </c>
      <c r="L9" s="49">
        <v>7</v>
      </c>
      <c r="M9" s="50">
        <v>5</v>
      </c>
      <c r="N9" s="50"/>
      <c r="O9" s="74">
        <f t="shared" si="2"/>
        <v>5</v>
      </c>
      <c r="P9" s="22"/>
      <c r="Q9" s="23">
        <v>1</v>
      </c>
      <c r="R9" s="23"/>
      <c r="S9" s="25">
        <f t="shared" si="3"/>
        <v>1</v>
      </c>
      <c r="T9" s="61">
        <v>7</v>
      </c>
      <c r="U9" s="62">
        <v>5</v>
      </c>
      <c r="V9" s="62"/>
      <c r="W9" s="74">
        <f t="shared" si="4"/>
        <v>5</v>
      </c>
      <c r="X9" s="33">
        <v>1</v>
      </c>
      <c r="Y9" s="29">
        <v>11</v>
      </c>
      <c r="Z9" s="29">
        <v>3</v>
      </c>
      <c r="AA9" s="25">
        <f t="shared" si="5"/>
        <v>14</v>
      </c>
      <c r="AB9" s="73">
        <f t="shared" si="6"/>
        <v>44</v>
      </c>
      <c r="AC9" s="72">
        <f t="shared" si="7"/>
        <v>43</v>
      </c>
      <c r="AD9" s="51">
        <v>4</v>
      </c>
      <c r="AE9" s="13"/>
      <c r="AF9" s="13"/>
      <c r="AG9" s="13"/>
      <c r="AH9" s="13"/>
      <c r="AI9" s="13"/>
      <c r="AJ9" s="13"/>
      <c r="AK9" s="13"/>
      <c r="AL9" s="13"/>
    </row>
    <row r="10" spans="1:38" ht="12.75">
      <c r="A10" s="127" t="s">
        <v>29</v>
      </c>
      <c r="B10" s="3">
        <v>9631</v>
      </c>
      <c r="C10" s="3" t="s">
        <v>30</v>
      </c>
      <c r="D10" s="117">
        <v>2</v>
      </c>
      <c r="E10" s="50">
        <v>10</v>
      </c>
      <c r="F10" s="120"/>
      <c r="G10" s="74">
        <f t="shared" si="0"/>
        <v>10</v>
      </c>
      <c r="H10" s="89">
        <v>4</v>
      </c>
      <c r="I10" s="23">
        <v>8</v>
      </c>
      <c r="J10" s="23"/>
      <c r="K10" s="25">
        <f t="shared" si="1"/>
        <v>8</v>
      </c>
      <c r="L10" s="49">
        <v>4</v>
      </c>
      <c r="M10" s="50">
        <v>8</v>
      </c>
      <c r="N10" s="50"/>
      <c r="O10" s="74">
        <f t="shared" si="2"/>
        <v>8</v>
      </c>
      <c r="P10" s="22">
        <v>5</v>
      </c>
      <c r="Q10" s="23">
        <v>7</v>
      </c>
      <c r="R10" s="23"/>
      <c r="S10" s="25">
        <f t="shared" si="3"/>
        <v>7</v>
      </c>
      <c r="T10" s="61">
        <v>5</v>
      </c>
      <c r="U10" s="62">
        <v>7</v>
      </c>
      <c r="V10" s="62">
        <v>1</v>
      </c>
      <c r="W10" s="74">
        <f t="shared" si="4"/>
        <v>8</v>
      </c>
      <c r="X10" s="33">
        <v>4</v>
      </c>
      <c r="Y10" s="29">
        <v>8</v>
      </c>
      <c r="Z10" s="29"/>
      <c r="AA10" s="25">
        <f t="shared" si="5"/>
        <v>8</v>
      </c>
      <c r="AB10" s="73">
        <f t="shared" si="6"/>
        <v>49</v>
      </c>
      <c r="AC10" s="72">
        <f t="shared" si="7"/>
        <v>42</v>
      </c>
      <c r="AD10" s="51">
        <v>5</v>
      </c>
      <c r="AE10" s="13"/>
      <c r="AF10" s="13"/>
      <c r="AG10" s="13"/>
      <c r="AH10" s="13"/>
      <c r="AI10" s="13"/>
      <c r="AJ10" s="13"/>
      <c r="AK10" s="13"/>
      <c r="AL10" s="13"/>
    </row>
    <row r="11" spans="1:38" ht="12.75">
      <c r="A11" s="127" t="s">
        <v>27</v>
      </c>
      <c r="B11" s="3">
        <v>91777</v>
      </c>
      <c r="C11" s="3" t="s">
        <v>28</v>
      </c>
      <c r="D11" s="117">
        <v>1</v>
      </c>
      <c r="E11" s="50">
        <v>11</v>
      </c>
      <c r="F11" s="50">
        <v>3</v>
      </c>
      <c r="G11" s="74">
        <f t="shared" si="0"/>
        <v>14</v>
      </c>
      <c r="H11" s="89">
        <v>1</v>
      </c>
      <c r="I11" s="23">
        <v>11</v>
      </c>
      <c r="J11" s="23">
        <v>1</v>
      </c>
      <c r="K11" s="25">
        <f t="shared" si="1"/>
        <v>12</v>
      </c>
      <c r="L11" s="49">
        <v>1</v>
      </c>
      <c r="M11" s="50">
        <v>11</v>
      </c>
      <c r="N11" s="50">
        <v>1</v>
      </c>
      <c r="O11" s="74">
        <f t="shared" si="2"/>
        <v>12</v>
      </c>
      <c r="P11" s="22"/>
      <c r="Q11" s="23"/>
      <c r="R11" s="23"/>
      <c r="S11" s="25">
        <f t="shared" si="3"/>
        <v>0</v>
      </c>
      <c r="T11" s="61"/>
      <c r="U11" s="62"/>
      <c r="V11" s="62"/>
      <c r="W11" s="74">
        <f t="shared" si="4"/>
        <v>0</v>
      </c>
      <c r="X11" s="33"/>
      <c r="Y11" s="29"/>
      <c r="Z11" s="29"/>
      <c r="AA11" s="25">
        <f t="shared" si="5"/>
        <v>0</v>
      </c>
      <c r="AB11" s="73">
        <f t="shared" si="6"/>
        <v>38</v>
      </c>
      <c r="AC11" s="72">
        <f t="shared" si="7"/>
        <v>38</v>
      </c>
      <c r="AD11" s="51">
        <v>6</v>
      </c>
      <c r="AE11" s="13"/>
      <c r="AF11" s="13"/>
      <c r="AG11" s="13"/>
      <c r="AH11" s="13"/>
      <c r="AI11" s="13"/>
      <c r="AJ11" s="13"/>
      <c r="AK11" s="13"/>
      <c r="AL11" s="13"/>
    </row>
    <row r="12" spans="1:38" ht="12.75">
      <c r="A12" s="129" t="s">
        <v>53</v>
      </c>
      <c r="B12" s="156">
        <v>311000</v>
      </c>
      <c r="C12" s="122" t="s">
        <v>39</v>
      </c>
      <c r="D12" s="117"/>
      <c r="E12" s="50"/>
      <c r="F12" s="120"/>
      <c r="G12" s="74"/>
      <c r="H12" s="89">
        <v>8</v>
      </c>
      <c r="I12" s="23">
        <v>4</v>
      </c>
      <c r="J12" s="23"/>
      <c r="K12" s="25">
        <f t="shared" si="1"/>
        <v>4</v>
      </c>
      <c r="L12" s="49">
        <v>6</v>
      </c>
      <c r="M12" s="50">
        <v>6</v>
      </c>
      <c r="N12" s="50"/>
      <c r="O12" s="74">
        <f t="shared" si="2"/>
        <v>6</v>
      </c>
      <c r="P12" s="22">
        <v>7</v>
      </c>
      <c r="Q12" s="23">
        <v>5</v>
      </c>
      <c r="R12" s="23"/>
      <c r="S12" s="25">
        <f t="shared" si="3"/>
        <v>5</v>
      </c>
      <c r="T12" s="49">
        <v>6</v>
      </c>
      <c r="U12" s="50">
        <v>6</v>
      </c>
      <c r="V12" s="50"/>
      <c r="W12" s="74">
        <f t="shared" si="4"/>
        <v>6</v>
      </c>
      <c r="X12" s="22">
        <v>6</v>
      </c>
      <c r="Y12" s="23">
        <v>6</v>
      </c>
      <c r="Z12" s="23"/>
      <c r="AA12" s="25">
        <f t="shared" si="5"/>
        <v>6</v>
      </c>
      <c r="AB12" s="73">
        <f t="shared" si="6"/>
        <v>27</v>
      </c>
      <c r="AC12" s="72">
        <f t="shared" si="7"/>
        <v>23</v>
      </c>
      <c r="AD12" s="51">
        <v>7</v>
      </c>
      <c r="AE12" s="13"/>
      <c r="AF12" s="13"/>
      <c r="AG12" s="13"/>
      <c r="AH12" s="13"/>
      <c r="AI12" s="13"/>
      <c r="AJ12" s="13"/>
      <c r="AK12" s="13"/>
      <c r="AL12" s="13"/>
    </row>
    <row r="13" spans="1:38" ht="12.75">
      <c r="A13" s="129" t="s">
        <v>54</v>
      </c>
      <c r="B13" s="122">
        <v>205998</v>
      </c>
      <c r="C13" s="122" t="s">
        <v>30</v>
      </c>
      <c r="D13" s="117"/>
      <c r="E13" s="50"/>
      <c r="F13" s="120"/>
      <c r="G13" s="74"/>
      <c r="H13" s="90">
        <v>9</v>
      </c>
      <c r="I13" s="24">
        <v>3</v>
      </c>
      <c r="J13" s="24"/>
      <c r="K13" s="25">
        <f t="shared" si="1"/>
        <v>3</v>
      </c>
      <c r="L13" s="49">
        <v>8</v>
      </c>
      <c r="M13" s="50">
        <v>4</v>
      </c>
      <c r="N13" s="50"/>
      <c r="O13" s="74">
        <f t="shared" si="2"/>
        <v>4</v>
      </c>
      <c r="P13" s="22">
        <v>6</v>
      </c>
      <c r="Q13" s="23">
        <v>6</v>
      </c>
      <c r="R13" s="23"/>
      <c r="S13" s="25">
        <f t="shared" si="3"/>
        <v>6</v>
      </c>
      <c r="T13" s="61">
        <v>9</v>
      </c>
      <c r="U13" s="62">
        <v>3</v>
      </c>
      <c r="V13" s="62"/>
      <c r="W13" s="74">
        <f t="shared" si="4"/>
        <v>3</v>
      </c>
      <c r="X13" s="33"/>
      <c r="Y13" s="29"/>
      <c r="Z13" s="29"/>
      <c r="AA13" s="25">
        <f t="shared" si="5"/>
        <v>0</v>
      </c>
      <c r="AB13" s="73">
        <f t="shared" si="6"/>
        <v>16</v>
      </c>
      <c r="AC13" s="72">
        <f t="shared" si="7"/>
        <v>16</v>
      </c>
      <c r="AD13" s="51">
        <v>8</v>
      </c>
      <c r="AE13" s="13"/>
      <c r="AF13" s="13"/>
      <c r="AG13" s="13"/>
      <c r="AH13" s="13"/>
      <c r="AI13" s="13"/>
      <c r="AJ13" s="13"/>
      <c r="AK13" s="13"/>
      <c r="AL13" s="13"/>
    </row>
    <row r="14" spans="1:38" ht="12.75">
      <c r="A14" s="40" t="s">
        <v>121</v>
      </c>
      <c r="B14" s="132"/>
      <c r="C14" s="122" t="s">
        <v>10</v>
      </c>
      <c r="D14" s="117"/>
      <c r="E14" s="50"/>
      <c r="F14" s="50"/>
      <c r="G14" s="74"/>
      <c r="H14" s="90"/>
      <c r="I14" s="24"/>
      <c r="J14" s="24"/>
      <c r="K14" s="25"/>
      <c r="L14" s="49"/>
      <c r="M14" s="50"/>
      <c r="N14" s="50"/>
      <c r="O14" s="74"/>
      <c r="P14" s="22">
        <v>8</v>
      </c>
      <c r="Q14" s="23">
        <v>4</v>
      </c>
      <c r="R14" s="23"/>
      <c r="S14" s="25">
        <f t="shared" si="3"/>
        <v>4</v>
      </c>
      <c r="T14" s="49">
        <v>4</v>
      </c>
      <c r="U14" s="50">
        <v>8</v>
      </c>
      <c r="V14" s="50"/>
      <c r="W14" s="74">
        <f t="shared" si="4"/>
        <v>8</v>
      </c>
      <c r="X14" s="22"/>
      <c r="Y14" s="23"/>
      <c r="Z14" s="23"/>
      <c r="AA14" s="25">
        <f t="shared" si="5"/>
        <v>0</v>
      </c>
      <c r="AB14" s="73">
        <f t="shared" si="6"/>
        <v>12</v>
      </c>
      <c r="AC14" s="72">
        <f t="shared" si="7"/>
        <v>12</v>
      </c>
      <c r="AD14" s="51">
        <v>9</v>
      </c>
      <c r="AE14" s="13"/>
      <c r="AF14" s="13"/>
      <c r="AG14" s="13"/>
      <c r="AH14" s="13"/>
      <c r="AI14" s="13"/>
      <c r="AJ14" s="13"/>
      <c r="AK14" s="13"/>
      <c r="AL14" s="13"/>
    </row>
    <row r="15" spans="1:38" ht="12.75">
      <c r="A15" s="40" t="s">
        <v>119</v>
      </c>
      <c r="B15" s="132"/>
      <c r="C15" s="122" t="s">
        <v>120</v>
      </c>
      <c r="D15" s="117"/>
      <c r="E15" s="50"/>
      <c r="F15" s="50"/>
      <c r="G15" s="74"/>
      <c r="H15" s="89"/>
      <c r="I15" s="23"/>
      <c r="J15" s="23"/>
      <c r="K15" s="25"/>
      <c r="L15" s="49"/>
      <c r="M15" s="50"/>
      <c r="N15" s="50"/>
      <c r="O15" s="74"/>
      <c r="P15" s="22">
        <v>1</v>
      </c>
      <c r="Q15" s="23">
        <v>11</v>
      </c>
      <c r="R15" s="23"/>
      <c r="S15" s="25">
        <f t="shared" si="3"/>
        <v>11</v>
      </c>
      <c r="T15" s="61"/>
      <c r="U15" s="62"/>
      <c r="V15" s="62"/>
      <c r="W15" s="74">
        <f t="shared" si="4"/>
        <v>0</v>
      </c>
      <c r="X15" s="33"/>
      <c r="Y15" s="29"/>
      <c r="Z15" s="29"/>
      <c r="AA15" s="25">
        <f t="shared" si="5"/>
        <v>0</v>
      </c>
      <c r="AB15" s="73">
        <f t="shared" si="6"/>
        <v>11</v>
      </c>
      <c r="AC15" s="72">
        <f t="shared" si="7"/>
        <v>11</v>
      </c>
      <c r="AD15" s="51">
        <v>10</v>
      </c>
      <c r="AE15" s="13"/>
      <c r="AF15" s="13"/>
      <c r="AG15" s="13"/>
      <c r="AH15" s="13"/>
      <c r="AI15" s="13"/>
      <c r="AJ15" s="13"/>
      <c r="AK15" s="13"/>
      <c r="AL15" s="13"/>
    </row>
    <row r="16" spans="1:38" ht="12.75">
      <c r="A16" s="127" t="s">
        <v>38</v>
      </c>
      <c r="B16" s="3">
        <v>239723</v>
      </c>
      <c r="C16" s="3" t="s">
        <v>39</v>
      </c>
      <c r="D16" s="118">
        <v>9</v>
      </c>
      <c r="E16" s="50">
        <v>3</v>
      </c>
      <c r="F16" s="120"/>
      <c r="G16" s="74">
        <f>E16+F16</f>
        <v>3</v>
      </c>
      <c r="H16" s="89">
        <v>7</v>
      </c>
      <c r="I16" s="23">
        <v>5</v>
      </c>
      <c r="J16" s="23"/>
      <c r="K16" s="25">
        <f>SUM(I16+J16)</f>
        <v>5</v>
      </c>
      <c r="L16" s="49"/>
      <c r="M16" s="50"/>
      <c r="N16" s="50"/>
      <c r="O16" s="74">
        <f aca="true" t="shared" si="8" ref="O16:O21">M16+N16</f>
        <v>0</v>
      </c>
      <c r="P16" s="22">
        <v>10</v>
      </c>
      <c r="Q16" s="23">
        <v>2</v>
      </c>
      <c r="R16" s="23"/>
      <c r="S16" s="25">
        <f t="shared" si="3"/>
        <v>2</v>
      </c>
      <c r="T16" s="61"/>
      <c r="U16" s="62"/>
      <c r="V16" s="62"/>
      <c r="W16" s="74">
        <f t="shared" si="4"/>
        <v>0</v>
      </c>
      <c r="X16" s="33"/>
      <c r="Y16" s="29"/>
      <c r="Z16" s="29"/>
      <c r="AA16" s="25">
        <f t="shared" si="5"/>
        <v>0</v>
      </c>
      <c r="AB16" s="73">
        <f t="shared" si="6"/>
        <v>10</v>
      </c>
      <c r="AC16" s="72">
        <f t="shared" si="7"/>
        <v>10</v>
      </c>
      <c r="AD16" s="51"/>
      <c r="AE16" s="13"/>
      <c r="AF16" s="13"/>
      <c r="AG16" s="13"/>
      <c r="AH16" s="13"/>
      <c r="AI16" s="13"/>
      <c r="AJ16" s="13"/>
      <c r="AK16" s="13"/>
      <c r="AL16" s="13"/>
    </row>
    <row r="17" spans="1:38" ht="12.75">
      <c r="A17" s="127" t="s">
        <v>37</v>
      </c>
      <c r="B17" s="3">
        <v>41134</v>
      </c>
      <c r="C17" s="3" t="s">
        <v>10</v>
      </c>
      <c r="D17" s="118">
        <v>8</v>
      </c>
      <c r="E17" s="50">
        <v>4</v>
      </c>
      <c r="F17" s="120"/>
      <c r="G17" s="74">
        <f>E17+F17</f>
        <v>4</v>
      </c>
      <c r="H17" s="90">
        <v>10</v>
      </c>
      <c r="I17" s="24">
        <v>2</v>
      </c>
      <c r="J17" s="24"/>
      <c r="K17" s="25">
        <f>SUM(I17+J17)</f>
        <v>2</v>
      </c>
      <c r="L17" s="49">
        <v>9</v>
      </c>
      <c r="M17" s="50">
        <v>3</v>
      </c>
      <c r="N17" s="50"/>
      <c r="O17" s="74">
        <f t="shared" si="8"/>
        <v>3</v>
      </c>
      <c r="P17" s="22"/>
      <c r="Q17" s="23"/>
      <c r="R17" s="23"/>
      <c r="S17" s="25">
        <f t="shared" si="3"/>
        <v>0</v>
      </c>
      <c r="T17" s="61"/>
      <c r="U17" s="62"/>
      <c r="V17" s="62"/>
      <c r="W17" s="74">
        <f t="shared" si="4"/>
        <v>0</v>
      </c>
      <c r="X17" s="33"/>
      <c r="Y17" s="29"/>
      <c r="Z17" s="29"/>
      <c r="AA17" s="25">
        <f t="shared" si="5"/>
        <v>0</v>
      </c>
      <c r="AB17" s="73">
        <f t="shared" si="6"/>
        <v>9</v>
      </c>
      <c r="AC17" s="72">
        <f t="shared" si="7"/>
        <v>9</v>
      </c>
      <c r="AD17" s="51"/>
      <c r="AE17" s="13"/>
      <c r="AF17" s="13"/>
      <c r="AG17" s="13"/>
      <c r="AH17" s="13"/>
      <c r="AI17" s="13"/>
      <c r="AJ17" s="13"/>
      <c r="AK17" s="13"/>
      <c r="AL17" s="13"/>
    </row>
    <row r="18" spans="1:38" ht="12.75">
      <c r="A18" s="127" t="s">
        <v>42</v>
      </c>
      <c r="B18" s="3">
        <v>245042</v>
      </c>
      <c r="C18" s="3" t="s">
        <v>43</v>
      </c>
      <c r="D18" s="117">
        <v>13</v>
      </c>
      <c r="E18" s="50">
        <v>1</v>
      </c>
      <c r="F18" s="120"/>
      <c r="G18" s="74">
        <f>E18+F18</f>
        <v>1</v>
      </c>
      <c r="H18" s="89"/>
      <c r="I18" s="23"/>
      <c r="J18" s="23"/>
      <c r="K18" s="25">
        <f>SUM(I18+J18)</f>
        <v>0</v>
      </c>
      <c r="L18" s="49"/>
      <c r="M18" s="50"/>
      <c r="N18" s="50"/>
      <c r="O18" s="74">
        <f t="shared" si="8"/>
        <v>0</v>
      </c>
      <c r="P18" s="22"/>
      <c r="Q18" s="23"/>
      <c r="R18" s="23"/>
      <c r="S18" s="25">
        <f t="shared" si="3"/>
        <v>0</v>
      </c>
      <c r="T18" s="49"/>
      <c r="U18" s="50">
        <v>1</v>
      </c>
      <c r="V18" s="50"/>
      <c r="W18" s="74">
        <f t="shared" si="4"/>
        <v>1</v>
      </c>
      <c r="X18" s="22">
        <v>7</v>
      </c>
      <c r="Y18" s="23">
        <v>5</v>
      </c>
      <c r="Z18" s="23">
        <v>2</v>
      </c>
      <c r="AA18" s="25">
        <f t="shared" si="5"/>
        <v>7</v>
      </c>
      <c r="AB18" s="73">
        <f t="shared" si="6"/>
        <v>9</v>
      </c>
      <c r="AC18" s="72">
        <f t="shared" si="7"/>
        <v>9</v>
      </c>
      <c r="AD18" s="51"/>
      <c r="AE18" s="13"/>
      <c r="AF18" s="13"/>
      <c r="AG18" s="13"/>
      <c r="AH18" s="13"/>
      <c r="AI18" s="13"/>
      <c r="AJ18" s="13"/>
      <c r="AK18" s="13"/>
      <c r="AL18" s="13"/>
    </row>
    <row r="19" spans="1:38" ht="12.75">
      <c r="A19" s="127" t="s">
        <v>36</v>
      </c>
      <c r="B19" s="3">
        <v>210689</v>
      </c>
      <c r="C19" s="3"/>
      <c r="D19" s="118">
        <v>7</v>
      </c>
      <c r="E19" s="50">
        <v>5</v>
      </c>
      <c r="F19" s="120"/>
      <c r="G19" s="74">
        <f>E19+F19</f>
        <v>5</v>
      </c>
      <c r="H19" s="90"/>
      <c r="I19" s="24"/>
      <c r="J19" s="24"/>
      <c r="K19" s="25">
        <f>SUM(I19+J19)</f>
        <v>0</v>
      </c>
      <c r="L19" s="49"/>
      <c r="M19" s="50"/>
      <c r="N19" s="50"/>
      <c r="O19" s="74">
        <f t="shared" si="8"/>
        <v>0</v>
      </c>
      <c r="P19" s="22"/>
      <c r="Q19" s="23"/>
      <c r="R19" s="23"/>
      <c r="S19" s="25">
        <f t="shared" si="3"/>
        <v>0</v>
      </c>
      <c r="T19" s="61"/>
      <c r="U19" s="62"/>
      <c r="V19" s="62"/>
      <c r="W19" s="74">
        <f t="shared" si="4"/>
        <v>0</v>
      </c>
      <c r="X19" s="33"/>
      <c r="Y19" s="29"/>
      <c r="Z19" s="29"/>
      <c r="AA19" s="25">
        <f t="shared" si="5"/>
        <v>0</v>
      </c>
      <c r="AB19" s="73">
        <f t="shared" si="6"/>
        <v>5</v>
      </c>
      <c r="AC19" s="72">
        <f t="shared" si="7"/>
        <v>5</v>
      </c>
      <c r="AD19" s="51"/>
      <c r="AE19" s="13"/>
      <c r="AF19" s="13"/>
      <c r="AG19" s="13"/>
      <c r="AH19" s="13"/>
      <c r="AI19" s="13"/>
      <c r="AJ19" s="13"/>
      <c r="AK19" s="13"/>
      <c r="AL19" s="13"/>
    </row>
    <row r="20" spans="1:38" ht="12.75">
      <c r="A20" s="140" t="s">
        <v>123</v>
      </c>
      <c r="B20" s="3">
        <v>56094</v>
      </c>
      <c r="C20" s="3"/>
      <c r="D20" s="117">
        <v>10</v>
      </c>
      <c r="E20" s="50">
        <v>2</v>
      </c>
      <c r="F20" s="120"/>
      <c r="G20" s="74">
        <f>E20+F20</f>
        <v>2</v>
      </c>
      <c r="H20" s="90" t="s">
        <v>55</v>
      </c>
      <c r="I20" s="24"/>
      <c r="J20" s="24"/>
      <c r="K20" s="25">
        <f>SUM(I20+J20)</f>
        <v>0</v>
      </c>
      <c r="L20" s="49"/>
      <c r="M20" s="50"/>
      <c r="N20" s="50"/>
      <c r="O20" s="74">
        <f t="shared" si="8"/>
        <v>0</v>
      </c>
      <c r="P20" s="22">
        <v>9</v>
      </c>
      <c r="Q20" s="23">
        <v>3</v>
      </c>
      <c r="R20" s="23"/>
      <c r="S20" s="25">
        <f t="shared" si="3"/>
        <v>3</v>
      </c>
      <c r="T20" s="61"/>
      <c r="U20" s="62"/>
      <c r="V20" s="62"/>
      <c r="W20" s="74">
        <f t="shared" si="4"/>
        <v>0</v>
      </c>
      <c r="X20" s="33"/>
      <c r="Y20" s="29"/>
      <c r="Z20" s="29"/>
      <c r="AA20" s="25">
        <f t="shared" si="5"/>
        <v>0</v>
      </c>
      <c r="AB20" s="73">
        <f t="shared" si="6"/>
        <v>5</v>
      </c>
      <c r="AC20" s="72">
        <f t="shared" si="7"/>
        <v>5</v>
      </c>
      <c r="AD20" s="51"/>
      <c r="AE20" s="13"/>
      <c r="AF20" s="13"/>
      <c r="AG20" s="13"/>
      <c r="AH20" s="13"/>
      <c r="AI20" s="13"/>
      <c r="AJ20" s="13"/>
      <c r="AK20" s="13"/>
      <c r="AL20" s="13"/>
    </row>
    <row r="21" spans="1:38" ht="12.75">
      <c r="A21" s="40" t="s">
        <v>112</v>
      </c>
      <c r="B21" s="132">
        <v>184358</v>
      </c>
      <c r="C21" s="132"/>
      <c r="D21" s="117"/>
      <c r="E21" s="50"/>
      <c r="F21" s="120"/>
      <c r="G21" s="74"/>
      <c r="H21" s="90"/>
      <c r="I21" s="24"/>
      <c r="J21" s="24"/>
      <c r="K21" s="25"/>
      <c r="L21" s="49">
        <v>10</v>
      </c>
      <c r="M21" s="50">
        <v>2</v>
      </c>
      <c r="N21" s="50"/>
      <c r="O21" s="74">
        <f t="shared" si="8"/>
        <v>2</v>
      </c>
      <c r="P21" s="22"/>
      <c r="Q21" s="23"/>
      <c r="R21" s="23"/>
      <c r="S21" s="25">
        <f t="shared" si="3"/>
        <v>0</v>
      </c>
      <c r="T21" s="61">
        <v>10</v>
      </c>
      <c r="U21" s="62">
        <v>2</v>
      </c>
      <c r="V21" s="62"/>
      <c r="W21" s="74">
        <f t="shared" si="4"/>
        <v>2</v>
      </c>
      <c r="X21" s="33"/>
      <c r="Y21" s="29"/>
      <c r="Z21" s="29"/>
      <c r="AA21" s="25">
        <f t="shared" si="5"/>
        <v>0</v>
      </c>
      <c r="AB21" s="73">
        <f t="shared" si="6"/>
        <v>4</v>
      </c>
      <c r="AC21" s="72">
        <f t="shared" si="7"/>
        <v>4</v>
      </c>
      <c r="AD21" s="51"/>
      <c r="AE21" s="13"/>
      <c r="AF21" s="13"/>
      <c r="AG21" s="13"/>
      <c r="AH21" s="13"/>
      <c r="AI21" s="13"/>
      <c r="AJ21" s="13"/>
      <c r="AK21" s="13"/>
      <c r="AL21" s="13"/>
    </row>
    <row r="22" spans="1:38" ht="12.75">
      <c r="A22" s="40" t="s">
        <v>132</v>
      </c>
      <c r="B22" s="132">
        <v>55504</v>
      </c>
      <c r="C22" s="122"/>
      <c r="D22" s="117"/>
      <c r="E22" s="50"/>
      <c r="F22" s="50"/>
      <c r="G22" s="74"/>
      <c r="H22" s="90"/>
      <c r="I22" s="24"/>
      <c r="J22" s="24"/>
      <c r="K22" s="25"/>
      <c r="L22" s="49"/>
      <c r="M22" s="50"/>
      <c r="N22" s="50"/>
      <c r="O22" s="74"/>
      <c r="P22" s="22"/>
      <c r="Q22" s="23"/>
      <c r="R22" s="23"/>
      <c r="S22" s="25"/>
      <c r="T22" s="49">
        <v>8</v>
      </c>
      <c r="U22" s="50">
        <v>4</v>
      </c>
      <c r="V22" s="50"/>
      <c r="W22" s="74">
        <f t="shared" si="4"/>
        <v>4</v>
      </c>
      <c r="X22" s="22"/>
      <c r="Y22" s="23"/>
      <c r="Z22" s="23"/>
      <c r="AA22" s="25">
        <f t="shared" si="5"/>
        <v>0</v>
      </c>
      <c r="AB22" s="73">
        <f t="shared" si="6"/>
        <v>4</v>
      </c>
      <c r="AC22" s="72">
        <f t="shared" si="7"/>
        <v>4</v>
      </c>
      <c r="AD22" s="51"/>
      <c r="AE22" s="13"/>
      <c r="AF22" s="13"/>
      <c r="AG22" s="13"/>
      <c r="AH22" s="13"/>
      <c r="AI22" s="13"/>
      <c r="AJ22" s="13"/>
      <c r="AK22" s="13"/>
      <c r="AL22" s="13"/>
    </row>
    <row r="23" spans="1:38" ht="12.75">
      <c r="A23" s="127" t="s">
        <v>40</v>
      </c>
      <c r="B23" s="3">
        <v>189348</v>
      </c>
      <c r="C23" s="3"/>
      <c r="D23" s="118">
        <v>11</v>
      </c>
      <c r="E23" s="50">
        <v>1</v>
      </c>
      <c r="F23" s="120"/>
      <c r="G23" s="74">
        <f>E23+F23</f>
        <v>1</v>
      </c>
      <c r="H23" s="90" t="s">
        <v>55</v>
      </c>
      <c r="I23" s="24"/>
      <c r="J23" s="24"/>
      <c r="K23" s="25">
        <f>SUM(I23+J23)</f>
        <v>0</v>
      </c>
      <c r="L23" s="49"/>
      <c r="M23" s="50"/>
      <c r="N23" s="50"/>
      <c r="O23" s="74">
        <f aca="true" t="shared" si="9" ref="O23:O28">M23+N23</f>
        <v>0</v>
      </c>
      <c r="P23" s="22"/>
      <c r="Q23" s="23"/>
      <c r="R23" s="23"/>
      <c r="S23" s="25">
        <f aca="true" t="shared" si="10" ref="S23:S31">SUM(Q23+R23)</f>
        <v>0</v>
      </c>
      <c r="T23" s="61"/>
      <c r="U23" s="62"/>
      <c r="V23" s="62"/>
      <c r="W23" s="74">
        <f t="shared" si="4"/>
        <v>0</v>
      </c>
      <c r="X23" s="33"/>
      <c r="Y23" s="29"/>
      <c r="Z23" s="29"/>
      <c r="AA23" s="25">
        <f t="shared" si="5"/>
        <v>0</v>
      </c>
      <c r="AB23" s="73">
        <f t="shared" si="6"/>
        <v>1</v>
      </c>
      <c r="AC23" s="72">
        <f t="shared" si="7"/>
        <v>1</v>
      </c>
      <c r="AD23" s="51"/>
      <c r="AE23" s="13"/>
      <c r="AF23" s="13"/>
      <c r="AG23" s="13"/>
      <c r="AH23" s="13"/>
      <c r="AI23" s="13"/>
      <c r="AJ23" s="13"/>
      <c r="AK23" s="13"/>
      <c r="AL23" s="13"/>
    </row>
    <row r="24" spans="1:38" ht="12.75">
      <c r="A24" s="127" t="s">
        <v>41</v>
      </c>
      <c r="B24" s="3">
        <v>53411</v>
      </c>
      <c r="C24" s="3" t="s">
        <v>34</v>
      </c>
      <c r="D24" s="117">
        <v>12</v>
      </c>
      <c r="E24" s="50">
        <v>1</v>
      </c>
      <c r="F24" s="120"/>
      <c r="G24" s="74">
        <f>E24+F24</f>
        <v>1</v>
      </c>
      <c r="H24" s="90"/>
      <c r="I24" s="24"/>
      <c r="J24" s="24"/>
      <c r="K24" s="25">
        <f>SUM(I24+J24)</f>
        <v>0</v>
      </c>
      <c r="L24" s="49"/>
      <c r="M24" s="50"/>
      <c r="N24" s="50"/>
      <c r="O24" s="74">
        <f t="shared" si="9"/>
        <v>0</v>
      </c>
      <c r="P24" s="22"/>
      <c r="Q24" s="23"/>
      <c r="R24" s="23"/>
      <c r="S24" s="25">
        <f t="shared" si="10"/>
        <v>0</v>
      </c>
      <c r="T24" s="61"/>
      <c r="U24" s="62"/>
      <c r="V24" s="62"/>
      <c r="W24" s="74">
        <f t="shared" si="4"/>
        <v>0</v>
      </c>
      <c r="X24" s="33"/>
      <c r="Y24" s="29"/>
      <c r="Z24" s="29"/>
      <c r="AA24" s="25">
        <f t="shared" si="5"/>
        <v>0</v>
      </c>
      <c r="AB24" s="73">
        <f t="shared" si="6"/>
        <v>1</v>
      </c>
      <c r="AC24" s="72">
        <f t="shared" si="7"/>
        <v>1</v>
      </c>
      <c r="AD24" s="51"/>
      <c r="AE24" s="13"/>
      <c r="AF24" s="13"/>
      <c r="AG24" s="13"/>
      <c r="AH24" s="13"/>
      <c r="AI24" s="13"/>
      <c r="AJ24" s="13"/>
      <c r="AK24" s="13"/>
      <c r="AL24" s="13"/>
    </row>
    <row r="25" spans="1:38" ht="12.75">
      <c r="A25" s="127" t="s">
        <v>44</v>
      </c>
      <c r="B25" s="3">
        <v>291946</v>
      </c>
      <c r="C25" s="3" t="s">
        <v>39</v>
      </c>
      <c r="D25" s="118">
        <v>14</v>
      </c>
      <c r="E25" s="50">
        <v>1</v>
      </c>
      <c r="F25" s="120"/>
      <c r="G25" s="74">
        <f>E25+F25</f>
        <v>1</v>
      </c>
      <c r="H25" s="90"/>
      <c r="I25" s="24"/>
      <c r="J25" s="24"/>
      <c r="K25" s="25">
        <f>SUM(I25+J25)</f>
        <v>0</v>
      </c>
      <c r="L25" s="49"/>
      <c r="M25" s="50"/>
      <c r="N25" s="50"/>
      <c r="O25" s="74">
        <f t="shared" si="9"/>
        <v>0</v>
      </c>
      <c r="P25" s="22"/>
      <c r="Q25" s="23"/>
      <c r="R25" s="23"/>
      <c r="S25" s="25">
        <f t="shared" si="10"/>
        <v>0</v>
      </c>
      <c r="T25" s="61"/>
      <c r="U25" s="62"/>
      <c r="V25" s="62"/>
      <c r="W25" s="74">
        <f t="shared" si="4"/>
        <v>0</v>
      </c>
      <c r="X25" s="33"/>
      <c r="Y25" s="29"/>
      <c r="Z25" s="29"/>
      <c r="AA25" s="25">
        <f t="shared" si="5"/>
        <v>0</v>
      </c>
      <c r="AB25" s="73">
        <f t="shared" si="6"/>
        <v>1</v>
      </c>
      <c r="AC25" s="72">
        <f t="shared" si="7"/>
        <v>1</v>
      </c>
      <c r="AD25" s="51"/>
      <c r="AE25" s="13"/>
      <c r="AF25" s="13"/>
      <c r="AG25" s="13"/>
      <c r="AH25" s="13"/>
      <c r="AI25" s="13"/>
      <c r="AJ25" s="13"/>
      <c r="AK25" s="13"/>
      <c r="AL25" s="13"/>
    </row>
    <row r="26" spans="1:38" ht="12.75">
      <c r="A26" s="127" t="s">
        <v>45</v>
      </c>
      <c r="B26" s="3">
        <v>289035</v>
      </c>
      <c r="C26" s="3" t="s">
        <v>34</v>
      </c>
      <c r="D26" s="118">
        <v>15</v>
      </c>
      <c r="E26" s="50">
        <v>1</v>
      </c>
      <c r="F26" s="120"/>
      <c r="G26" s="51">
        <f>E26+F26</f>
        <v>1</v>
      </c>
      <c r="H26" s="22"/>
      <c r="I26" s="23"/>
      <c r="J26" s="23"/>
      <c r="K26" s="25">
        <f>SUM(I26+J26)</f>
        <v>0</v>
      </c>
      <c r="L26" s="49"/>
      <c r="M26" s="50"/>
      <c r="N26" s="50"/>
      <c r="O26" s="51">
        <f t="shared" si="9"/>
        <v>0</v>
      </c>
      <c r="P26" s="22"/>
      <c r="Q26" s="23"/>
      <c r="R26" s="23"/>
      <c r="S26" s="25">
        <f t="shared" si="10"/>
        <v>0</v>
      </c>
      <c r="T26" s="61"/>
      <c r="U26" s="62"/>
      <c r="V26" s="62"/>
      <c r="W26" s="74">
        <f t="shared" si="4"/>
        <v>0</v>
      </c>
      <c r="X26" s="33"/>
      <c r="Y26" s="29"/>
      <c r="Z26" s="29"/>
      <c r="AA26" s="25">
        <f t="shared" si="5"/>
        <v>0</v>
      </c>
      <c r="AB26" s="73">
        <f t="shared" si="6"/>
        <v>1</v>
      </c>
      <c r="AC26" s="72">
        <f t="shared" si="7"/>
        <v>1</v>
      </c>
      <c r="AD26" s="51"/>
      <c r="AE26" s="13"/>
      <c r="AF26" s="13"/>
      <c r="AG26" s="13"/>
      <c r="AH26" s="13"/>
      <c r="AI26" s="13"/>
      <c r="AJ26" s="13"/>
      <c r="AK26" s="13"/>
      <c r="AL26" s="13"/>
    </row>
    <row r="27" spans="1:38" ht="12.75">
      <c r="A27" s="127" t="s">
        <v>46</v>
      </c>
      <c r="B27" s="3">
        <v>60147</v>
      </c>
      <c r="C27" s="3" t="s">
        <v>39</v>
      </c>
      <c r="D27" s="118">
        <v>16</v>
      </c>
      <c r="E27" s="50">
        <v>1</v>
      </c>
      <c r="F27" s="120"/>
      <c r="G27" s="51">
        <f>E27+F27</f>
        <v>1</v>
      </c>
      <c r="H27" s="22"/>
      <c r="I27" s="23"/>
      <c r="J27" s="23"/>
      <c r="K27" s="25">
        <f>SUM(I27+J27)</f>
        <v>0</v>
      </c>
      <c r="L27" s="49"/>
      <c r="M27" s="50"/>
      <c r="N27" s="50"/>
      <c r="O27" s="51">
        <f t="shared" si="9"/>
        <v>0</v>
      </c>
      <c r="P27" s="22"/>
      <c r="Q27" s="23"/>
      <c r="R27" s="23"/>
      <c r="S27" s="25">
        <f t="shared" si="10"/>
        <v>0</v>
      </c>
      <c r="T27" s="61"/>
      <c r="U27" s="62"/>
      <c r="V27" s="62"/>
      <c r="W27" s="74">
        <f t="shared" si="4"/>
        <v>0</v>
      </c>
      <c r="X27" s="33"/>
      <c r="Y27" s="29"/>
      <c r="Z27" s="29"/>
      <c r="AA27" s="25">
        <f t="shared" si="5"/>
        <v>0</v>
      </c>
      <c r="AB27" s="73">
        <f t="shared" si="6"/>
        <v>1</v>
      </c>
      <c r="AC27" s="72">
        <f t="shared" si="7"/>
        <v>1</v>
      </c>
      <c r="AD27" s="51"/>
      <c r="AE27" s="13"/>
      <c r="AF27" s="13"/>
      <c r="AG27" s="13"/>
      <c r="AH27" s="13"/>
      <c r="AI27" s="13"/>
      <c r="AJ27" s="13"/>
      <c r="AK27" s="13"/>
      <c r="AL27" s="13"/>
    </row>
    <row r="28" spans="1:38" ht="12.75">
      <c r="A28" s="40" t="s">
        <v>142</v>
      </c>
      <c r="B28" s="132"/>
      <c r="C28" s="122"/>
      <c r="D28" s="141"/>
      <c r="E28" s="142"/>
      <c r="F28" s="142"/>
      <c r="G28" s="143"/>
      <c r="H28" s="148"/>
      <c r="I28" s="149"/>
      <c r="J28" s="149"/>
      <c r="K28" s="146"/>
      <c r="L28" s="147"/>
      <c r="M28" s="142">
        <v>1</v>
      </c>
      <c r="N28" s="142"/>
      <c r="O28" s="143">
        <f t="shared" si="9"/>
        <v>1</v>
      </c>
      <c r="P28" s="148"/>
      <c r="Q28" s="149"/>
      <c r="R28" s="149"/>
      <c r="S28" s="25">
        <f t="shared" si="10"/>
        <v>0</v>
      </c>
      <c r="T28" s="150"/>
      <c r="U28" s="151"/>
      <c r="V28" s="151"/>
      <c r="W28" s="74">
        <f t="shared" si="4"/>
        <v>0</v>
      </c>
      <c r="X28" s="152"/>
      <c r="Y28" s="153"/>
      <c r="Z28" s="153"/>
      <c r="AA28" s="25">
        <f t="shared" si="5"/>
        <v>0</v>
      </c>
      <c r="AB28" s="73">
        <f t="shared" si="6"/>
        <v>1</v>
      </c>
      <c r="AC28" s="72">
        <f t="shared" si="7"/>
        <v>1</v>
      </c>
      <c r="AD28" s="51"/>
      <c r="AE28" s="13"/>
      <c r="AF28" s="13"/>
      <c r="AG28" s="13"/>
      <c r="AH28" s="13"/>
      <c r="AI28" s="13"/>
      <c r="AJ28" s="13"/>
      <c r="AK28" s="13"/>
      <c r="AL28" s="13"/>
    </row>
    <row r="29" spans="1:38" ht="12.75">
      <c r="A29" s="40" t="s">
        <v>122</v>
      </c>
      <c r="B29" s="39"/>
      <c r="C29" s="122" t="s">
        <v>28</v>
      </c>
      <c r="D29" s="141"/>
      <c r="E29" s="142"/>
      <c r="F29" s="142"/>
      <c r="G29" s="143"/>
      <c r="H29" s="144"/>
      <c r="I29" s="145"/>
      <c r="J29" s="145"/>
      <c r="K29" s="146"/>
      <c r="L29" s="147"/>
      <c r="M29" s="142"/>
      <c r="N29" s="142"/>
      <c r="O29" s="143"/>
      <c r="P29" s="148"/>
      <c r="Q29" s="149">
        <v>1</v>
      </c>
      <c r="R29" s="149"/>
      <c r="S29" s="25">
        <f t="shared" si="10"/>
        <v>1</v>
      </c>
      <c r="T29" s="147"/>
      <c r="U29" s="142"/>
      <c r="V29" s="142"/>
      <c r="W29" s="74">
        <f t="shared" si="4"/>
        <v>0</v>
      </c>
      <c r="X29" s="148"/>
      <c r="Y29" s="149"/>
      <c r="Z29" s="149"/>
      <c r="AA29" s="25">
        <f t="shared" si="5"/>
        <v>0</v>
      </c>
      <c r="AB29" s="73">
        <f t="shared" si="6"/>
        <v>1</v>
      </c>
      <c r="AC29" s="72">
        <f t="shared" si="7"/>
        <v>1</v>
      </c>
      <c r="AD29" s="51"/>
      <c r="AE29" s="13"/>
      <c r="AF29" s="13"/>
      <c r="AG29" s="13"/>
      <c r="AH29" s="13"/>
      <c r="AI29" s="13"/>
      <c r="AJ29" s="13"/>
      <c r="AK29" s="13"/>
      <c r="AL29" s="13"/>
    </row>
    <row r="30" spans="1:38" ht="12.75">
      <c r="A30" s="40" t="s">
        <v>124</v>
      </c>
      <c r="B30" s="39"/>
      <c r="C30" s="122" t="s">
        <v>125</v>
      </c>
      <c r="D30" s="141"/>
      <c r="E30" s="142"/>
      <c r="F30" s="142"/>
      <c r="G30" s="143"/>
      <c r="H30" s="144"/>
      <c r="I30" s="145"/>
      <c r="J30" s="145"/>
      <c r="K30" s="146"/>
      <c r="L30" s="147"/>
      <c r="M30" s="142"/>
      <c r="N30" s="142"/>
      <c r="O30" s="143"/>
      <c r="P30" s="148"/>
      <c r="Q30" s="149">
        <v>1</v>
      </c>
      <c r="R30" s="149"/>
      <c r="S30" s="25">
        <f t="shared" si="10"/>
        <v>1</v>
      </c>
      <c r="T30" s="147"/>
      <c r="U30" s="142"/>
      <c r="V30" s="142"/>
      <c r="W30" s="74">
        <f t="shared" si="4"/>
        <v>0</v>
      </c>
      <c r="X30" s="148"/>
      <c r="Y30" s="149"/>
      <c r="Z30" s="149"/>
      <c r="AA30" s="25">
        <f t="shared" si="5"/>
        <v>0</v>
      </c>
      <c r="AB30" s="73">
        <f t="shared" si="6"/>
        <v>1</v>
      </c>
      <c r="AC30" s="72">
        <f t="shared" si="7"/>
        <v>1</v>
      </c>
      <c r="AD30" s="51"/>
      <c r="AE30" s="13"/>
      <c r="AF30" s="13"/>
      <c r="AG30" s="13"/>
      <c r="AH30" s="13"/>
      <c r="AI30" s="13"/>
      <c r="AJ30" s="13"/>
      <c r="AK30" s="13"/>
      <c r="AL30" s="13"/>
    </row>
    <row r="31" spans="1:38" ht="12.75">
      <c r="A31" s="40" t="s">
        <v>126</v>
      </c>
      <c r="B31" s="39"/>
      <c r="C31" s="122" t="s">
        <v>39</v>
      </c>
      <c r="D31" s="141"/>
      <c r="E31" s="142"/>
      <c r="F31" s="142"/>
      <c r="G31" s="143"/>
      <c r="H31" s="144"/>
      <c r="I31" s="145"/>
      <c r="J31" s="145"/>
      <c r="K31" s="146"/>
      <c r="L31" s="147"/>
      <c r="M31" s="142"/>
      <c r="N31" s="142"/>
      <c r="O31" s="143"/>
      <c r="P31" s="148"/>
      <c r="Q31" s="149">
        <v>1</v>
      </c>
      <c r="R31" s="149"/>
      <c r="S31" s="146">
        <f t="shared" si="10"/>
        <v>1</v>
      </c>
      <c r="T31" s="147"/>
      <c r="U31" s="142"/>
      <c r="V31" s="142"/>
      <c r="W31" s="74">
        <f t="shared" si="4"/>
        <v>0</v>
      </c>
      <c r="X31" s="148"/>
      <c r="Y31" s="149"/>
      <c r="Z31" s="149"/>
      <c r="AA31" s="25">
        <f t="shared" si="5"/>
        <v>0</v>
      </c>
      <c r="AB31" s="73">
        <f t="shared" si="6"/>
        <v>1</v>
      </c>
      <c r="AC31" s="72">
        <f t="shared" si="7"/>
        <v>1</v>
      </c>
      <c r="AD31" s="51"/>
      <c r="AE31" s="13"/>
      <c r="AF31" s="13"/>
      <c r="AG31" s="13"/>
      <c r="AH31" s="13"/>
      <c r="AI31" s="13"/>
      <c r="AJ31" s="13"/>
      <c r="AK31" s="13"/>
      <c r="AL31" s="13"/>
    </row>
    <row r="32" spans="1:38" ht="13.5" thickBot="1">
      <c r="A32" s="39"/>
      <c r="B32" s="39"/>
      <c r="C32" s="39"/>
      <c r="D32" s="119"/>
      <c r="E32" s="54"/>
      <c r="F32" s="54"/>
      <c r="G32" s="109"/>
      <c r="H32" s="31"/>
      <c r="I32" s="32"/>
      <c r="J32" s="32"/>
      <c r="K32" s="110"/>
      <c r="L32" s="31"/>
      <c r="M32" s="32"/>
      <c r="N32" s="32"/>
      <c r="O32" s="109"/>
      <c r="P32" s="31"/>
      <c r="Q32" s="32"/>
      <c r="R32" s="32"/>
      <c r="S32" s="110"/>
      <c r="T32" s="53"/>
      <c r="U32" s="54"/>
      <c r="V32" s="54"/>
      <c r="W32" s="109"/>
      <c r="X32" s="31"/>
      <c r="Y32" s="32"/>
      <c r="Z32" s="32"/>
      <c r="AA32" s="25">
        <f t="shared" si="5"/>
        <v>0</v>
      </c>
      <c r="AB32" s="75">
        <f t="shared" si="6"/>
        <v>0</v>
      </c>
      <c r="AC32" s="72">
        <f t="shared" si="7"/>
        <v>0</v>
      </c>
      <c r="AD32" s="51"/>
      <c r="AE32" s="13"/>
      <c r="AF32" s="13"/>
      <c r="AG32" s="13"/>
      <c r="AH32" s="13"/>
      <c r="AI32" s="13"/>
      <c r="AJ32" s="13"/>
      <c r="AK32" s="13"/>
      <c r="AL32" s="13"/>
    </row>
  </sheetData>
  <sheetProtection/>
  <printOptions/>
  <pageMargins left="0.75" right="0.75" top="1" bottom="1" header="0.5" footer="0.5"/>
  <pageSetup horizontalDpi="600" verticalDpi="600" orientation="landscape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64"/>
  <sheetViews>
    <sheetView zoomScalePageLayoutView="0" workbookViewId="0" topLeftCell="A1">
      <pane xSplit="3" ySplit="5" topLeftCell="W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Y5" sqref="Y5"/>
    </sheetView>
  </sheetViews>
  <sheetFormatPr defaultColWidth="9.140625" defaultRowHeight="12.75"/>
  <cols>
    <col min="1" max="1" width="15.7109375" style="76" customWidth="1"/>
    <col min="2" max="2" width="8.140625" style="76" customWidth="1"/>
    <col min="3" max="3" width="17.8515625" style="77" bestFit="1" customWidth="1"/>
    <col min="4" max="4" width="5.7109375" style="77" customWidth="1"/>
    <col min="5" max="27" width="5.57421875" style="77" customWidth="1"/>
    <col min="28" max="28" width="11.57421875" style="77" customWidth="1"/>
    <col min="29" max="29" width="11.140625" style="78" customWidth="1"/>
    <col min="30" max="16384" width="9.140625" style="76" customWidth="1"/>
  </cols>
  <sheetData>
    <row r="1" ht="13.5" thickBot="1"/>
    <row r="2" spans="1:4" ht="16.5" thickBot="1">
      <c r="A2" s="37" t="s">
        <v>25</v>
      </c>
      <c r="B2" s="115"/>
      <c r="C2" s="79"/>
      <c r="D2" s="80"/>
    </row>
    <row r="3" spans="1:30" ht="13.5" thickBot="1">
      <c r="A3" s="41" t="s">
        <v>21</v>
      </c>
      <c r="B3" s="114"/>
      <c r="C3" s="42"/>
      <c r="AB3" s="111"/>
      <c r="AC3" s="112" t="s">
        <v>24</v>
      </c>
      <c r="AD3" s="113"/>
    </row>
    <row r="4" spans="1:30" ht="13.5" thickBot="1">
      <c r="A4" s="44" t="s">
        <v>23</v>
      </c>
      <c r="B4" s="116"/>
      <c r="C4" s="85"/>
      <c r="D4" s="91" t="s">
        <v>47</v>
      </c>
      <c r="E4" s="63"/>
      <c r="F4" s="63"/>
      <c r="G4" s="92"/>
      <c r="H4" s="26" t="s">
        <v>48</v>
      </c>
      <c r="I4" s="27"/>
      <c r="J4" s="27"/>
      <c r="K4" s="28"/>
      <c r="L4" s="55" t="s">
        <v>49</v>
      </c>
      <c r="M4" s="56"/>
      <c r="N4" s="56"/>
      <c r="O4" s="65"/>
      <c r="P4" s="30" t="s">
        <v>88</v>
      </c>
      <c r="Q4" s="27"/>
      <c r="R4" s="27"/>
      <c r="S4" s="27"/>
      <c r="T4" s="55" t="s">
        <v>89</v>
      </c>
      <c r="U4" s="56"/>
      <c r="V4" s="56"/>
      <c r="W4" s="57"/>
      <c r="X4" s="98" t="s">
        <v>90</v>
      </c>
      <c r="Y4" s="99"/>
      <c r="Z4" s="99"/>
      <c r="AA4" s="100"/>
      <c r="AB4" s="66" t="s">
        <v>18</v>
      </c>
      <c r="AC4" s="66" t="s">
        <v>19</v>
      </c>
      <c r="AD4" s="67" t="s">
        <v>22</v>
      </c>
    </row>
    <row r="5" spans="1:30" ht="13.5" thickBot="1">
      <c r="A5" s="81" t="s">
        <v>0</v>
      </c>
      <c r="B5" s="106" t="s">
        <v>101</v>
      </c>
      <c r="C5" s="86" t="s">
        <v>1</v>
      </c>
      <c r="D5" s="93" t="s">
        <v>2</v>
      </c>
      <c r="E5" s="64" t="s">
        <v>3</v>
      </c>
      <c r="F5" s="64" t="s">
        <v>12</v>
      </c>
      <c r="G5" s="94" t="s">
        <v>16</v>
      </c>
      <c r="H5" s="34" t="s">
        <v>2</v>
      </c>
      <c r="I5" s="35" t="s">
        <v>3</v>
      </c>
      <c r="J5" s="35" t="s">
        <v>12</v>
      </c>
      <c r="K5" s="36" t="s">
        <v>16</v>
      </c>
      <c r="L5" s="46" t="s">
        <v>2</v>
      </c>
      <c r="M5" s="47" t="s">
        <v>3</v>
      </c>
      <c r="N5" s="47" t="s">
        <v>12</v>
      </c>
      <c r="O5" s="48" t="s">
        <v>16</v>
      </c>
      <c r="P5" s="88" t="s">
        <v>2</v>
      </c>
      <c r="Q5" s="35" t="s">
        <v>3</v>
      </c>
      <c r="R5" s="35" t="s">
        <v>12</v>
      </c>
      <c r="S5" s="36" t="s">
        <v>16</v>
      </c>
      <c r="T5" s="58" t="s">
        <v>2</v>
      </c>
      <c r="U5" s="59" t="s">
        <v>3</v>
      </c>
      <c r="V5" s="59" t="s">
        <v>12</v>
      </c>
      <c r="W5" s="60" t="s">
        <v>16</v>
      </c>
      <c r="X5" s="19" t="s">
        <v>2</v>
      </c>
      <c r="Y5" s="20" t="s">
        <v>3</v>
      </c>
      <c r="Z5" s="20" t="s">
        <v>12</v>
      </c>
      <c r="AA5" s="21" t="s">
        <v>16</v>
      </c>
      <c r="AB5" s="68" t="s">
        <v>6</v>
      </c>
      <c r="AC5" s="69" t="s">
        <v>20</v>
      </c>
      <c r="AD5" s="101" t="s">
        <v>5</v>
      </c>
    </row>
    <row r="6" spans="1:30" ht="12.75">
      <c r="A6" s="127" t="s">
        <v>58</v>
      </c>
      <c r="B6" s="3"/>
      <c r="C6" s="3" t="s">
        <v>39</v>
      </c>
      <c r="D6" s="52">
        <v>4</v>
      </c>
      <c r="E6" s="126">
        <v>8</v>
      </c>
      <c r="F6" s="126"/>
      <c r="G6" s="74">
        <f aca="true" t="shared" si="0" ref="G6:G20">SUM(E6+F6)</f>
        <v>8</v>
      </c>
      <c r="H6" s="89">
        <v>2</v>
      </c>
      <c r="I6" s="23">
        <v>10</v>
      </c>
      <c r="J6" s="23">
        <v>2</v>
      </c>
      <c r="K6" s="25">
        <f aca="true" t="shared" si="1" ref="K6:K20">SUM(I6+J6)</f>
        <v>12</v>
      </c>
      <c r="L6" s="49">
        <v>2</v>
      </c>
      <c r="M6" s="50">
        <v>10</v>
      </c>
      <c r="N6" s="50">
        <v>3</v>
      </c>
      <c r="O6" s="74">
        <f aca="true" t="shared" si="2" ref="O6:O20">SUM(M6+N6)</f>
        <v>13</v>
      </c>
      <c r="P6" s="90">
        <v>1</v>
      </c>
      <c r="Q6" s="23">
        <v>11</v>
      </c>
      <c r="R6" s="23">
        <v>3</v>
      </c>
      <c r="S6" s="25">
        <f aca="true" t="shared" si="3" ref="S6:S16">SUM(Q6+R6)</f>
        <v>14</v>
      </c>
      <c r="T6" s="49">
        <v>5</v>
      </c>
      <c r="U6" s="50">
        <v>7</v>
      </c>
      <c r="V6" s="50">
        <v>3</v>
      </c>
      <c r="W6" s="74">
        <f aca="true" t="shared" si="4" ref="W6:W37">SUM(U6+V6)</f>
        <v>10</v>
      </c>
      <c r="X6" s="22">
        <v>4</v>
      </c>
      <c r="Y6" s="23">
        <v>8</v>
      </c>
      <c r="Z6" s="23"/>
      <c r="AA6" s="25">
        <f aca="true" t="shared" si="5" ref="AA6:AA37">SUM(Y6+Z6)</f>
        <v>8</v>
      </c>
      <c r="AB6" s="102">
        <f aca="true" t="shared" si="6" ref="AB6:AB37">SUM(G6+K6+O6+S6+W6+AA6)</f>
        <v>65</v>
      </c>
      <c r="AC6" s="72">
        <f aca="true" t="shared" si="7" ref="AC6:AC62">AB6-MIN(G6,K6,O6,S6,W6,AA6)</f>
        <v>57</v>
      </c>
      <c r="AD6" s="74">
        <v>1</v>
      </c>
    </row>
    <row r="7" spans="1:30" ht="12.75">
      <c r="A7" s="127" t="s">
        <v>59</v>
      </c>
      <c r="B7" s="3"/>
      <c r="C7" s="3" t="s">
        <v>30</v>
      </c>
      <c r="D7" s="50">
        <v>5</v>
      </c>
      <c r="E7" s="126">
        <v>7</v>
      </c>
      <c r="F7" s="126">
        <v>1</v>
      </c>
      <c r="G7" s="74">
        <f t="shared" si="0"/>
        <v>8</v>
      </c>
      <c r="H7" s="89">
        <v>5</v>
      </c>
      <c r="I7" s="23">
        <v>7</v>
      </c>
      <c r="J7" s="23">
        <v>3</v>
      </c>
      <c r="K7" s="25">
        <f t="shared" si="1"/>
        <v>10</v>
      </c>
      <c r="L7" s="49">
        <v>3</v>
      </c>
      <c r="M7" s="50">
        <v>9</v>
      </c>
      <c r="N7" s="50">
        <v>2</v>
      </c>
      <c r="O7" s="74">
        <f t="shared" si="2"/>
        <v>11</v>
      </c>
      <c r="P7" s="89">
        <v>3</v>
      </c>
      <c r="Q7" s="23">
        <v>9</v>
      </c>
      <c r="R7" s="23"/>
      <c r="S7" s="25">
        <f t="shared" si="3"/>
        <v>9</v>
      </c>
      <c r="T7" s="49">
        <v>1</v>
      </c>
      <c r="U7" s="50">
        <v>11</v>
      </c>
      <c r="V7" s="50">
        <v>1</v>
      </c>
      <c r="W7" s="74">
        <f t="shared" si="4"/>
        <v>12</v>
      </c>
      <c r="X7" s="22">
        <v>3</v>
      </c>
      <c r="Y7" s="23">
        <v>9</v>
      </c>
      <c r="Z7" s="23">
        <v>2</v>
      </c>
      <c r="AA7" s="25">
        <f t="shared" si="5"/>
        <v>11</v>
      </c>
      <c r="AB7" s="102">
        <f t="shared" si="6"/>
        <v>61</v>
      </c>
      <c r="AC7" s="72">
        <f t="shared" si="7"/>
        <v>53</v>
      </c>
      <c r="AD7" s="74">
        <v>2</v>
      </c>
    </row>
    <row r="8" spans="1:30" ht="12.75">
      <c r="A8" s="127" t="s">
        <v>70</v>
      </c>
      <c r="B8" s="3"/>
      <c r="C8" s="125" t="s">
        <v>10</v>
      </c>
      <c r="D8" s="50"/>
      <c r="E8" s="126">
        <v>1</v>
      </c>
      <c r="F8" s="126"/>
      <c r="G8" s="74">
        <f t="shared" si="0"/>
        <v>1</v>
      </c>
      <c r="H8" s="89">
        <v>8</v>
      </c>
      <c r="I8" s="23">
        <v>4</v>
      </c>
      <c r="J8" s="23"/>
      <c r="K8" s="25">
        <f t="shared" si="1"/>
        <v>4</v>
      </c>
      <c r="L8" s="49">
        <v>5</v>
      </c>
      <c r="M8" s="50">
        <v>7</v>
      </c>
      <c r="N8" s="50"/>
      <c r="O8" s="74">
        <f t="shared" si="2"/>
        <v>7</v>
      </c>
      <c r="P8" s="89">
        <v>5</v>
      </c>
      <c r="Q8" s="23">
        <v>7</v>
      </c>
      <c r="R8" s="23">
        <v>2</v>
      </c>
      <c r="S8" s="25">
        <f t="shared" si="3"/>
        <v>9</v>
      </c>
      <c r="T8" s="49">
        <v>2</v>
      </c>
      <c r="U8" s="50">
        <v>10</v>
      </c>
      <c r="V8" s="50">
        <v>2</v>
      </c>
      <c r="W8" s="74">
        <f t="shared" si="4"/>
        <v>12</v>
      </c>
      <c r="X8" s="22">
        <v>5</v>
      </c>
      <c r="Y8" s="23">
        <v>7</v>
      </c>
      <c r="Z8" s="23"/>
      <c r="AA8" s="25">
        <f t="shared" si="5"/>
        <v>7</v>
      </c>
      <c r="AB8" s="102">
        <f t="shared" si="6"/>
        <v>40</v>
      </c>
      <c r="AC8" s="72">
        <f t="shared" si="7"/>
        <v>39</v>
      </c>
      <c r="AD8" s="74">
        <v>3</v>
      </c>
    </row>
    <row r="9" spans="1:30" ht="12.75">
      <c r="A9" s="127" t="s">
        <v>57</v>
      </c>
      <c r="B9" s="3">
        <v>312652</v>
      </c>
      <c r="C9" s="3" t="s">
        <v>30</v>
      </c>
      <c r="D9" s="50">
        <v>3</v>
      </c>
      <c r="E9" s="126">
        <v>9</v>
      </c>
      <c r="F9" s="126"/>
      <c r="G9" s="74">
        <f t="shared" si="0"/>
        <v>9</v>
      </c>
      <c r="H9" s="89"/>
      <c r="I9" s="23">
        <v>1</v>
      </c>
      <c r="J9" s="23"/>
      <c r="K9" s="25">
        <f t="shared" si="1"/>
        <v>1</v>
      </c>
      <c r="L9" s="49">
        <v>8</v>
      </c>
      <c r="M9" s="50">
        <v>4</v>
      </c>
      <c r="N9" s="50"/>
      <c r="O9" s="74">
        <f t="shared" si="2"/>
        <v>4</v>
      </c>
      <c r="P9" s="89">
        <v>9</v>
      </c>
      <c r="Q9" s="23">
        <v>3</v>
      </c>
      <c r="R9" s="23"/>
      <c r="S9" s="25">
        <f t="shared" si="3"/>
        <v>3</v>
      </c>
      <c r="T9" s="49">
        <v>6</v>
      </c>
      <c r="U9" s="50">
        <v>6</v>
      </c>
      <c r="V9" s="50"/>
      <c r="W9" s="74">
        <f t="shared" si="4"/>
        <v>6</v>
      </c>
      <c r="X9" s="22">
        <v>2</v>
      </c>
      <c r="Y9" s="23">
        <v>10</v>
      </c>
      <c r="Z9" s="23">
        <v>3</v>
      </c>
      <c r="AA9" s="25">
        <f t="shared" si="5"/>
        <v>13</v>
      </c>
      <c r="AB9" s="102">
        <f t="shared" si="6"/>
        <v>36</v>
      </c>
      <c r="AC9" s="72">
        <f t="shared" si="7"/>
        <v>35</v>
      </c>
      <c r="AD9" s="74">
        <v>4</v>
      </c>
    </row>
    <row r="10" spans="1:30" ht="12.75">
      <c r="A10" s="128" t="s">
        <v>92</v>
      </c>
      <c r="B10" s="82"/>
      <c r="C10" s="122" t="s">
        <v>39</v>
      </c>
      <c r="D10" s="50"/>
      <c r="E10" s="50"/>
      <c r="F10" s="50"/>
      <c r="G10" s="74">
        <f t="shared" si="0"/>
        <v>0</v>
      </c>
      <c r="H10" s="89">
        <v>3</v>
      </c>
      <c r="I10" s="23">
        <v>9</v>
      </c>
      <c r="J10" s="23"/>
      <c r="K10" s="25">
        <f t="shared" si="1"/>
        <v>9</v>
      </c>
      <c r="L10" s="49"/>
      <c r="M10" s="50"/>
      <c r="N10" s="50"/>
      <c r="O10" s="74">
        <f t="shared" si="2"/>
        <v>0</v>
      </c>
      <c r="P10" s="90">
        <v>2</v>
      </c>
      <c r="Q10" s="24">
        <v>10</v>
      </c>
      <c r="R10" s="24"/>
      <c r="S10" s="25">
        <f t="shared" si="3"/>
        <v>10</v>
      </c>
      <c r="T10" s="49"/>
      <c r="U10" s="50"/>
      <c r="V10" s="50"/>
      <c r="W10" s="74">
        <f t="shared" si="4"/>
        <v>0</v>
      </c>
      <c r="X10" s="22">
        <v>6</v>
      </c>
      <c r="Y10" s="23">
        <v>6</v>
      </c>
      <c r="Z10" s="23"/>
      <c r="AA10" s="25">
        <f t="shared" si="5"/>
        <v>6</v>
      </c>
      <c r="AB10" s="102">
        <f t="shared" si="6"/>
        <v>25</v>
      </c>
      <c r="AC10" s="72">
        <f t="shared" si="7"/>
        <v>25</v>
      </c>
      <c r="AD10" s="74">
        <v>5</v>
      </c>
    </row>
    <row r="11" spans="1:30" ht="12.75">
      <c r="A11" s="127" t="s">
        <v>56</v>
      </c>
      <c r="B11" s="3"/>
      <c r="C11" s="3"/>
      <c r="D11" s="50">
        <v>2</v>
      </c>
      <c r="E11" s="126">
        <v>10</v>
      </c>
      <c r="F11" s="126">
        <v>2</v>
      </c>
      <c r="G11" s="74">
        <f t="shared" si="0"/>
        <v>12</v>
      </c>
      <c r="H11" s="89"/>
      <c r="I11" s="23">
        <v>1</v>
      </c>
      <c r="J11" s="23">
        <v>1</v>
      </c>
      <c r="K11" s="25">
        <f t="shared" si="1"/>
        <v>2</v>
      </c>
      <c r="L11" s="49">
        <v>4</v>
      </c>
      <c r="M11" s="50">
        <v>8</v>
      </c>
      <c r="N11" s="50"/>
      <c r="O11" s="74">
        <f t="shared" si="2"/>
        <v>8</v>
      </c>
      <c r="P11" s="89"/>
      <c r="Q11" s="23">
        <v>1</v>
      </c>
      <c r="R11" s="23"/>
      <c r="S11" s="25">
        <f t="shared" si="3"/>
        <v>1</v>
      </c>
      <c r="T11" s="49"/>
      <c r="U11" s="50"/>
      <c r="V11" s="50"/>
      <c r="W11" s="74">
        <f t="shared" si="4"/>
        <v>0</v>
      </c>
      <c r="X11" s="22"/>
      <c r="Y11" s="23"/>
      <c r="Z11" s="23"/>
      <c r="AA11" s="25">
        <f t="shared" si="5"/>
        <v>0</v>
      </c>
      <c r="AB11" s="102">
        <f t="shared" si="6"/>
        <v>23</v>
      </c>
      <c r="AC11" s="72">
        <f t="shared" si="7"/>
        <v>23</v>
      </c>
      <c r="AD11" s="74">
        <v>6</v>
      </c>
    </row>
    <row r="12" spans="1:30" ht="12.75">
      <c r="A12" s="128" t="s">
        <v>91</v>
      </c>
      <c r="B12" s="82"/>
      <c r="C12" s="122"/>
      <c r="D12" s="52"/>
      <c r="E12" s="52"/>
      <c r="F12" s="52"/>
      <c r="G12" s="74">
        <f t="shared" si="0"/>
        <v>0</v>
      </c>
      <c r="H12" s="89">
        <v>1</v>
      </c>
      <c r="I12" s="23">
        <v>11</v>
      </c>
      <c r="J12" s="23"/>
      <c r="K12" s="25">
        <f t="shared" si="1"/>
        <v>11</v>
      </c>
      <c r="L12" s="49">
        <v>1</v>
      </c>
      <c r="M12" s="50">
        <v>11</v>
      </c>
      <c r="N12" s="50"/>
      <c r="O12" s="74">
        <f t="shared" si="2"/>
        <v>11</v>
      </c>
      <c r="P12" s="89"/>
      <c r="Q12" s="23"/>
      <c r="R12" s="23"/>
      <c r="S12" s="25">
        <f t="shared" si="3"/>
        <v>0</v>
      </c>
      <c r="T12" s="49"/>
      <c r="U12" s="50"/>
      <c r="V12" s="50"/>
      <c r="W12" s="74">
        <f t="shared" si="4"/>
        <v>0</v>
      </c>
      <c r="X12" s="22"/>
      <c r="Y12" s="23"/>
      <c r="Z12" s="23"/>
      <c r="AA12" s="25">
        <f t="shared" si="5"/>
        <v>0</v>
      </c>
      <c r="AB12" s="102">
        <f t="shared" si="6"/>
        <v>22</v>
      </c>
      <c r="AC12" s="72">
        <f t="shared" si="7"/>
        <v>22</v>
      </c>
      <c r="AD12" s="74">
        <v>7</v>
      </c>
    </row>
    <row r="13" spans="1:30" ht="12.75">
      <c r="A13" s="127" t="s">
        <v>61</v>
      </c>
      <c r="B13" s="3">
        <v>294355</v>
      </c>
      <c r="C13" s="3" t="s">
        <v>39</v>
      </c>
      <c r="D13" s="50">
        <v>7</v>
      </c>
      <c r="E13" s="126">
        <v>5</v>
      </c>
      <c r="F13" s="126"/>
      <c r="G13" s="74">
        <f t="shared" si="0"/>
        <v>5</v>
      </c>
      <c r="H13" s="89">
        <v>9</v>
      </c>
      <c r="I13" s="23">
        <v>3</v>
      </c>
      <c r="J13" s="23"/>
      <c r="K13" s="25">
        <f t="shared" si="1"/>
        <v>3</v>
      </c>
      <c r="L13" s="49">
        <v>6</v>
      </c>
      <c r="M13" s="50">
        <v>6</v>
      </c>
      <c r="N13" s="50">
        <v>1</v>
      </c>
      <c r="O13" s="74">
        <f t="shared" si="2"/>
        <v>7</v>
      </c>
      <c r="P13" s="89">
        <v>8</v>
      </c>
      <c r="Q13" s="23">
        <v>4</v>
      </c>
      <c r="R13" s="23"/>
      <c r="S13" s="25">
        <f t="shared" si="3"/>
        <v>4</v>
      </c>
      <c r="T13" s="49"/>
      <c r="U13" s="50"/>
      <c r="V13" s="50"/>
      <c r="W13" s="74">
        <f t="shared" si="4"/>
        <v>0</v>
      </c>
      <c r="X13" s="22"/>
      <c r="Y13" s="23">
        <v>1</v>
      </c>
      <c r="Z13" s="23"/>
      <c r="AA13" s="25">
        <f t="shared" si="5"/>
        <v>1</v>
      </c>
      <c r="AB13" s="102">
        <f t="shared" si="6"/>
        <v>20</v>
      </c>
      <c r="AC13" s="72">
        <f t="shared" si="7"/>
        <v>20</v>
      </c>
      <c r="AD13" s="74">
        <v>8</v>
      </c>
    </row>
    <row r="14" spans="1:30" ht="13.5" customHeight="1">
      <c r="A14" s="127" t="s">
        <v>60</v>
      </c>
      <c r="B14" s="3"/>
      <c r="C14" s="3"/>
      <c r="D14" s="50">
        <v>6</v>
      </c>
      <c r="E14" s="126">
        <v>6</v>
      </c>
      <c r="F14" s="126"/>
      <c r="G14" s="74">
        <f t="shared" si="0"/>
        <v>6</v>
      </c>
      <c r="H14" s="89"/>
      <c r="I14" s="23">
        <v>1</v>
      </c>
      <c r="J14" s="23"/>
      <c r="K14" s="25">
        <f t="shared" si="1"/>
        <v>1</v>
      </c>
      <c r="L14" s="49">
        <v>7</v>
      </c>
      <c r="M14" s="50">
        <v>5</v>
      </c>
      <c r="N14" s="50"/>
      <c r="O14" s="74">
        <f t="shared" si="2"/>
        <v>5</v>
      </c>
      <c r="P14" s="89">
        <v>7</v>
      </c>
      <c r="Q14" s="23">
        <v>5</v>
      </c>
      <c r="R14" s="23"/>
      <c r="S14" s="25">
        <f t="shared" si="3"/>
        <v>5</v>
      </c>
      <c r="T14" s="49"/>
      <c r="U14" s="50"/>
      <c r="V14" s="50"/>
      <c r="W14" s="74">
        <f t="shared" si="4"/>
        <v>0</v>
      </c>
      <c r="X14" s="22"/>
      <c r="Y14" s="23"/>
      <c r="Z14" s="23"/>
      <c r="AA14" s="25">
        <f t="shared" si="5"/>
        <v>0</v>
      </c>
      <c r="AB14" s="102">
        <f t="shared" si="6"/>
        <v>17</v>
      </c>
      <c r="AC14" s="72">
        <f t="shared" si="7"/>
        <v>17</v>
      </c>
      <c r="AD14" s="74">
        <v>9</v>
      </c>
    </row>
    <row r="15" spans="1:30" ht="12.75">
      <c r="A15" s="127" t="s">
        <v>53</v>
      </c>
      <c r="B15" s="3">
        <v>31100</v>
      </c>
      <c r="C15" s="3" t="s">
        <v>39</v>
      </c>
      <c r="D15" s="50">
        <v>1</v>
      </c>
      <c r="E15" s="126">
        <v>11</v>
      </c>
      <c r="F15" s="126">
        <v>3</v>
      </c>
      <c r="G15" s="74">
        <f t="shared" si="0"/>
        <v>14</v>
      </c>
      <c r="H15" s="89"/>
      <c r="I15" s="23"/>
      <c r="J15" s="23"/>
      <c r="K15" s="25">
        <f t="shared" si="1"/>
        <v>0</v>
      </c>
      <c r="L15" s="49"/>
      <c r="M15" s="50"/>
      <c r="N15" s="50"/>
      <c r="O15" s="74">
        <f t="shared" si="2"/>
        <v>0</v>
      </c>
      <c r="P15" s="89"/>
      <c r="Q15" s="23"/>
      <c r="R15" s="23"/>
      <c r="S15" s="25">
        <f t="shared" si="3"/>
        <v>0</v>
      </c>
      <c r="T15" s="49"/>
      <c r="U15" s="50"/>
      <c r="V15" s="50"/>
      <c r="W15" s="74">
        <f t="shared" si="4"/>
        <v>0</v>
      </c>
      <c r="X15" s="22"/>
      <c r="Y15" s="23"/>
      <c r="Z15" s="23"/>
      <c r="AA15" s="25">
        <f t="shared" si="5"/>
        <v>0</v>
      </c>
      <c r="AB15" s="102">
        <f t="shared" si="6"/>
        <v>14</v>
      </c>
      <c r="AC15" s="72">
        <f t="shared" si="7"/>
        <v>14</v>
      </c>
      <c r="AD15" s="74">
        <v>10</v>
      </c>
    </row>
    <row r="16" spans="1:30" ht="12.75">
      <c r="A16" s="128" t="s">
        <v>93</v>
      </c>
      <c r="B16" s="82"/>
      <c r="C16" s="132"/>
      <c r="D16" s="50"/>
      <c r="E16" s="50"/>
      <c r="F16" s="50"/>
      <c r="G16" s="74">
        <f t="shared" si="0"/>
        <v>0</v>
      </c>
      <c r="H16" s="89">
        <v>4</v>
      </c>
      <c r="I16" s="23">
        <v>8</v>
      </c>
      <c r="J16" s="23"/>
      <c r="K16" s="25">
        <f t="shared" si="1"/>
        <v>8</v>
      </c>
      <c r="L16" s="49"/>
      <c r="M16" s="50"/>
      <c r="N16" s="50"/>
      <c r="O16" s="74">
        <f t="shared" si="2"/>
        <v>0</v>
      </c>
      <c r="P16" s="90">
        <v>6</v>
      </c>
      <c r="Q16" s="24">
        <v>6</v>
      </c>
      <c r="R16" s="24"/>
      <c r="S16" s="25">
        <f t="shared" si="3"/>
        <v>6</v>
      </c>
      <c r="T16" s="49"/>
      <c r="U16" s="50"/>
      <c r="V16" s="50"/>
      <c r="W16" s="74">
        <f t="shared" si="4"/>
        <v>0</v>
      </c>
      <c r="X16" s="22"/>
      <c r="Y16" s="23"/>
      <c r="Z16" s="23"/>
      <c r="AA16" s="25">
        <f t="shared" si="5"/>
        <v>0</v>
      </c>
      <c r="AB16" s="102">
        <f t="shared" si="6"/>
        <v>14</v>
      </c>
      <c r="AC16" s="72">
        <f t="shared" si="7"/>
        <v>14</v>
      </c>
      <c r="AD16" s="74"/>
    </row>
    <row r="17" spans="1:30" ht="12.75">
      <c r="A17" s="127" t="s">
        <v>69</v>
      </c>
      <c r="B17" s="3">
        <v>312420</v>
      </c>
      <c r="C17" s="125" t="s">
        <v>43</v>
      </c>
      <c r="D17" s="50"/>
      <c r="E17" s="126">
        <v>1</v>
      </c>
      <c r="F17" s="126"/>
      <c r="G17" s="74">
        <f t="shared" si="0"/>
        <v>1</v>
      </c>
      <c r="H17" s="89">
        <v>10</v>
      </c>
      <c r="I17" s="23">
        <v>2</v>
      </c>
      <c r="J17" s="23"/>
      <c r="K17" s="25">
        <f t="shared" si="1"/>
        <v>2</v>
      </c>
      <c r="L17" s="49"/>
      <c r="M17" s="50"/>
      <c r="N17" s="50"/>
      <c r="O17" s="74">
        <f t="shared" si="2"/>
        <v>0</v>
      </c>
      <c r="P17" s="89"/>
      <c r="Q17" s="24" t="s">
        <v>55</v>
      </c>
      <c r="R17" s="23"/>
      <c r="S17" s="25"/>
      <c r="T17" s="49">
        <v>4</v>
      </c>
      <c r="U17" s="50">
        <v>8</v>
      </c>
      <c r="V17" s="50"/>
      <c r="W17" s="74">
        <f t="shared" si="4"/>
        <v>8</v>
      </c>
      <c r="X17" s="22"/>
      <c r="Y17" s="23">
        <v>1</v>
      </c>
      <c r="Z17" s="23"/>
      <c r="AA17" s="25">
        <f t="shared" si="5"/>
        <v>1</v>
      </c>
      <c r="AB17" s="102">
        <f t="shared" si="6"/>
        <v>12</v>
      </c>
      <c r="AC17" s="72">
        <f t="shared" si="7"/>
        <v>12</v>
      </c>
      <c r="AD17" s="74"/>
    </row>
    <row r="18" spans="1:30" ht="12.75">
      <c r="A18" s="83" t="s">
        <v>137</v>
      </c>
      <c r="B18" s="82"/>
      <c r="C18" s="132"/>
      <c r="D18" s="50"/>
      <c r="E18" s="50"/>
      <c r="F18" s="50"/>
      <c r="G18" s="74">
        <f t="shared" si="0"/>
        <v>0</v>
      </c>
      <c r="H18" s="89"/>
      <c r="I18" s="23"/>
      <c r="J18" s="23"/>
      <c r="K18" s="25">
        <f t="shared" si="1"/>
        <v>0</v>
      </c>
      <c r="L18" s="49"/>
      <c r="M18" s="50"/>
      <c r="N18" s="50"/>
      <c r="O18" s="74">
        <f t="shared" si="2"/>
        <v>0</v>
      </c>
      <c r="P18" s="90"/>
      <c r="Q18" s="24"/>
      <c r="R18" s="24"/>
      <c r="S18" s="25"/>
      <c r="T18" s="49"/>
      <c r="U18" s="50"/>
      <c r="V18" s="50"/>
      <c r="W18" s="74">
        <f t="shared" si="4"/>
        <v>0</v>
      </c>
      <c r="X18" s="22">
        <v>1</v>
      </c>
      <c r="Y18" s="23">
        <v>12</v>
      </c>
      <c r="Z18" s="23"/>
      <c r="AA18" s="25">
        <f t="shared" si="5"/>
        <v>12</v>
      </c>
      <c r="AB18" s="102">
        <f t="shared" si="6"/>
        <v>12</v>
      </c>
      <c r="AC18" s="72">
        <f t="shared" si="7"/>
        <v>12</v>
      </c>
      <c r="AD18" s="74"/>
    </row>
    <row r="19" spans="1:30" ht="12.75">
      <c r="A19" s="127" t="s">
        <v>63</v>
      </c>
      <c r="B19" s="3">
        <v>273204</v>
      </c>
      <c r="C19" s="3" t="s">
        <v>39</v>
      </c>
      <c r="D19" s="52">
        <v>9</v>
      </c>
      <c r="E19" s="126">
        <v>3</v>
      </c>
      <c r="F19" s="126"/>
      <c r="G19" s="74">
        <f t="shared" si="0"/>
        <v>3</v>
      </c>
      <c r="H19" s="90"/>
      <c r="I19" s="24">
        <v>1</v>
      </c>
      <c r="J19" s="24"/>
      <c r="K19" s="25">
        <f t="shared" si="1"/>
        <v>1</v>
      </c>
      <c r="L19" s="49">
        <v>10</v>
      </c>
      <c r="M19" s="50">
        <v>2</v>
      </c>
      <c r="N19" s="50"/>
      <c r="O19" s="74">
        <f t="shared" si="2"/>
        <v>2</v>
      </c>
      <c r="P19" s="89"/>
      <c r="Q19" s="23"/>
      <c r="R19" s="23"/>
      <c r="S19" s="25">
        <f aca="true" t="shared" si="8" ref="S19:S37">SUM(Q19+R19)</f>
        <v>0</v>
      </c>
      <c r="T19" s="49"/>
      <c r="U19" s="50"/>
      <c r="V19" s="50"/>
      <c r="W19" s="74">
        <f t="shared" si="4"/>
        <v>0</v>
      </c>
      <c r="X19" s="22">
        <v>7</v>
      </c>
      <c r="Y19" s="23">
        <v>5</v>
      </c>
      <c r="Z19" s="23"/>
      <c r="AA19" s="25">
        <f t="shared" si="5"/>
        <v>5</v>
      </c>
      <c r="AB19" s="102">
        <f t="shared" si="6"/>
        <v>11</v>
      </c>
      <c r="AC19" s="72">
        <f t="shared" si="7"/>
        <v>11</v>
      </c>
      <c r="AD19" s="74"/>
    </row>
    <row r="20" spans="1:30" ht="12.75">
      <c r="A20" s="128" t="s">
        <v>97</v>
      </c>
      <c r="B20" s="82">
        <v>59456</v>
      </c>
      <c r="C20" s="132"/>
      <c r="D20" s="50"/>
      <c r="E20" s="50"/>
      <c r="F20" s="50"/>
      <c r="G20" s="74">
        <f t="shared" si="0"/>
        <v>0</v>
      </c>
      <c r="H20" s="89"/>
      <c r="I20" s="23">
        <v>1</v>
      </c>
      <c r="J20" s="23"/>
      <c r="K20" s="25">
        <f t="shared" si="1"/>
        <v>1</v>
      </c>
      <c r="L20" s="49"/>
      <c r="M20" s="50"/>
      <c r="N20" s="50"/>
      <c r="O20" s="74">
        <f t="shared" si="2"/>
        <v>0</v>
      </c>
      <c r="P20" s="89"/>
      <c r="Q20" s="23"/>
      <c r="R20" s="23"/>
      <c r="S20" s="25">
        <f t="shared" si="8"/>
        <v>0</v>
      </c>
      <c r="T20" s="49">
        <v>3</v>
      </c>
      <c r="U20" s="50">
        <v>9</v>
      </c>
      <c r="V20" s="50"/>
      <c r="W20" s="74">
        <f t="shared" si="4"/>
        <v>9</v>
      </c>
      <c r="X20" s="22"/>
      <c r="Y20" s="23"/>
      <c r="Z20" s="23"/>
      <c r="AA20" s="25">
        <f t="shared" si="5"/>
        <v>0</v>
      </c>
      <c r="AB20" s="102">
        <f t="shared" si="6"/>
        <v>10</v>
      </c>
      <c r="AC20" s="72">
        <f t="shared" si="7"/>
        <v>10</v>
      </c>
      <c r="AD20" s="74"/>
    </row>
    <row r="21" spans="1:30" ht="12.75">
      <c r="A21" s="128" t="s">
        <v>140</v>
      </c>
      <c r="B21" s="82"/>
      <c r="C21" s="122"/>
      <c r="D21" s="50"/>
      <c r="E21" s="50"/>
      <c r="F21" s="50"/>
      <c r="G21" s="74"/>
      <c r="H21" s="89"/>
      <c r="I21" s="23"/>
      <c r="J21" s="23"/>
      <c r="K21" s="25"/>
      <c r="L21" s="49"/>
      <c r="M21" s="50"/>
      <c r="N21" s="50"/>
      <c r="O21" s="74"/>
      <c r="P21" s="90">
        <v>4</v>
      </c>
      <c r="Q21" s="24">
        <v>8</v>
      </c>
      <c r="R21" s="24"/>
      <c r="S21" s="25">
        <f t="shared" si="8"/>
        <v>8</v>
      </c>
      <c r="T21" s="49"/>
      <c r="U21" s="50"/>
      <c r="V21" s="50"/>
      <c r="W21" s="74">
        <f t="shared" si="4"/>
        <v>0</v>
      </c>
      <c r="X21" s="22"/>
      <c r="Y21" s="23">
        <v>1</v>
      </c>
      <c r="Z21" s="23"/>
      <c r="AA21" s="25">
        <f t="shared" si="5"/>
        <v>1</v>
      </c>
      <c r="AB21" s="102">
        <f t="shared" si="6"/>
        <v>9</v>
      </c>
      <c r="AC21" s="72">
        <f t="shared" si="7"/>
        <v>9</v>
      </c>
      <c r="AD21" s="74"/>
    </row>
    <row r="22" spans="1:30" ht="12.75">
      <c r="A22" s="127" t="s">
        <v>80</v>
      </c>
      <c r="B22" s="3">
        <v>145160</v>
      </c>
      <c r="C22" s="3" t="s">
        <v>43</v>
      </c>
      <c r="D22" s="50"/>
      <c r="E22" s="126">
        <v>1</v>
      </c>
      <c r="F22" s="126"/>
      <c r="G22" s="74">
        <f aca="true" t="shared" si="9" ref="G22:G28">SUM(E22+F22)</f>
        <v>1</v>
      </c>
      <c r="H22" s="89">
        <v>7</v>
      </c>
      <c r="I22" s="23">
        <v>5</v>
      </c>
      <c r="J22" s="23"/>
      <c r="K22" s="25">
        <f aca="true" t="shared" si="10" ref="K22:K28">SUM(I22+J22)</f>
        <v>5</v>
      </c>
      <c r="L22" s="49"/>
      <c r="M22" s="50"/>
      <c r="N22" s="50"/>
      <c r="O22" s="74">
        <f aca="true" t="shared" si="11" ref="O22:O28">SUM(M22+N22)</f>
        <v>0</v>
      </c>
      <c r="P22" s="89"/>
      <c r="Q22" s="23">
        <v>1</v>
      </c>
      <c r="R22" s="23"/>
      <c r="S22" s="25">
        <f t="shared" si="8"/>
        <v>1</v>
      </c>
      <c r="T22" s="49"/>
      <c r="U22" s="50">
        <v>1</v>
      </c>
      <c r="V22" s="50"/>
      <c r="W22" s="74">
        <f t="shared" si="4"/>
        <v>1</v>
      </c>
      <c r="X22" s="22"/>
      <c r="Y22" s="23"/>
      <c r="Z22" s="23"/>
      <c r="AA22" s="25">
        <f t="shared" si="5"/>
        <v>0</v>
      </c>
      <c r="AB22" s="102">
        <f t="shared" si="6"/>
        <v>8</v>
      </c>
      <c r="AC22" s="72">
        <f t="shared" si="7"/>
        <v>8</v>
      </c>
      <c r="AD22" s="74"/>
    </row>
    <row r="23" spans="1:30" ht="15" customHeight="1">
      <c r="A23" s="127" t="s">
        <v>62</v>
      </c>
      <c r="B23" s="3"/>
      <c r="C23" s="3"/>
      <c r="D23" s="52">
        <v>8</v>
      </c>
      <c r="E23" s="126">
        <v>4</v>
      </c>
      <c r="F23" s="126"/>
      <c r="G23" s="74">
        <f t="shared" si="9"/>
        <v>4</v>
      </c>
      <c r="H23" s="89"/>
      <c r="I23" s="23">
        <v>1</v>
      </c>
      <c r="J23" s="23"/>
      <c r="K23" s="25">
        <f t="shared" si="10"/>
        <v>1</v>
      </c>
      <c r="L23" s="49"/>
      <c r="M23" s="50"/>
      <c r="N23" s="50"/>
      <c r="O23" s="74">
        <f t="shared" si="11"/>
        <v>0</v>
      </c>
      <c r="P23" s="89"/>
      <c r="Q23" s="23">
        <v>1</v>
      </c>
      <c r="R23" s="23"/>
      <c r="S23" s="25">
        <f t="shared" si="8"/>
        <v>1</v>
      </c>
      <c r="T23" s="49">
        <v>10</v>
      </c>
      <c r="U23" s="50">
        <v>2</v>
      </c>
      <c r="V23" s="50"/>
      <c r="W23" s="74">
        <f t="shared" si="4"/>
        <v>2</v>
      </c>
      <c r="X23" s="22"/>
      <c r="Y23" s="23"/>
      <c r="Z23" s="23"/>
      <c r="AA23" s="25">
        <f t="shared" si="5"/>
        <v>0</v>
      </c>
      <c r="AB23" s="102">
        <f t="shared" si="6"/>
        <v>8</v>
      </c>
      <c r="AC23" s="72">
        <f t="shared" si="7"/>
        <v>8</v>
      </c>
      <c r="AD23" s="74"/>
    </row>
    <row r="24" spans="1:30" s="84" customFormat="1" ht="12.75">
      <c r="A24" s="127" t="s">
        <v>74</v>
      </c>
      <c r="B24" s="3">
        <v>246092</v>
      </c>
      <c r="C24" s="3" t="s">
        <v>30</v>
      </c>
      <c r="D24" s="52"/>
      <c r="E24" s="126">
        <v>1</v>
      </c>
      <c r="F24" s="126"/>
      <c r="G24" s="74">
        <f t="shared" si="9"/>
        <v>1</v>
      </c>
      <c r="H24" s="89"/>
      <c r="I24" s="23">
        <v>1</v>
      </c>
      <c r="J24" s="23"/>
      <c r="K24" s="25">
        <f t="shared" si="10"/>
        <v>1</v>
      </c>
      <c r="L24" s="49">
        <v>9</v>
      </c>
      <c r="M24" s="50">
        <v>3</v>
      </c>
      <c r="N24" s="50"/>
      <c r="O24" s="74">
        <f t="shared" si="11"/>
        <v>3</v>
      </c>
      <c r="P24" s="89"/>
      <c r="Q24" s="23">
        <v>1</v>
      </c>
      <c r="R24" s="23"/>
      <c r="S24" s="25">
        <f t="shared" si="8"/>
        <v>1</v>
      </c>
      <c r="T24" s="49"/>
      <c r="U24" s="50">
        <v>1</v>
      </c>
      <c r="V24" s="50"/>
      <c r="W24" s="74">
        <f t="shared" si="4"/>
        <v>1</v>
      </c>
      <c r="X24" s="22"/>
      <c r="Y24" s="23">
        <v>1</v>
      </c>
      <c r="Z24" s="23"/>
      <c r="AA24" s="25">
        <f t="shared" si="5"/>
        <v>1</v>
      </c>
      <c r="AB24" s="102">
        <f t="shared" si="6"/>
        <v>8</v>
      </c>
      <c r="AC24" s="72">
        <f t="shared" si="7"/>
        <v>7</v>
      </c>
      <c r="AD24" s="74"/>
    </row>
    <row r="25" spans="1:30" ht="12.75">
      <c r="A25" s="128" t="s">
        <v>127</v>
      </c>
      <c r="B25" s="83"/>
      <c r="C25" s="122" t="s">
        <v>100</v>
      </c>
      <c r="D25" s="50"/>
      <c r="E25" s="50"/>
      <c r="F25" s="50"/>
      <c r="G25" s="74">
        <f t="shared" si="9"/>
        <v>0</v>
      </c>
      <c r="H25" s="89">
        <v>6</v>
      </c>
      <c r="I25" s="23">
        <v>6</v>
      </c>
      <c r="J25" s="23"/>
      <c r="K25" s="25">
        <f t="shared" si="10"/>
        <v>6</v>
      </c>
      <c r="L25" s="49"/>
      <c r="M25" s="50"/>
      <c r="N25" s="50"/>
      <c r="O25" s="74">
        <f t="shared" si="11"/>
        <v>0</v>
      </c>
      <c r="P25" s="89"/>
      <c r="Q25" s="23">
        <v>1</v>
      </c>
      <c r="R25" s="23"/>
      <c r="S25" s="25">
        <f t="shared" si="8"/>
        <v>1</v>
      </c>
      <c r="T25" s="49"/>
      <c r="U25" s="50"/>
      <c r="V25" s="50"/>
      <c r="W25" s="74">
        <f t="shared" si="4"/>
        <v>0</v>
      </c>
      <c r="X25" s="22"/>
      <c r="Y25" s="23"/>
      <c r="Z25" s="23"/>
      <c r="AA25" s="25">
        <f t="shared" si="5"/>
        <v>0</v>
      </c>
      <c r="AB25" s="102">
        <f t="shared" si="6"/>
        <v>7</v>
      </c>
      <c r="AC25" s="72">
        <f t="shared" si="7"/>
        <v>7</v>
      </c>
      <c r="AD25" s="74"/>
    </row>
    <row r="26" spans="1:30" ht="12.75">
      <c r="A26" s="127" t="s">
        <v>76</v>
      </c>
      <c r="B26" s="3"/>
      <c r="C26" s="3"/>
      <c r="D26" s="50"/>
      <c r="E26" s="126">
        <v>1</v>
      </c>
      <c r="F26" s="126"/>
      <c r="G26" s="74">
        <f t="shared" si="9"/>
        <v>1</v>
      </c>
      <c r="H26" s="89"/>
      <c r="I26" s="23">
        <v>1</v>
      </c>
      <c r="J26" s="23"/>
      <c r="K26" s="25">
        <f t="shared" si="10"/>
        <v>1</v>
      </c>
      <c r="L26" s="49"/>
      <c r="M26" s="50">
        <v>1</v>
      </c>
      <c r="N26" s="50"/>
      <c r="O26" s="74">
        <f t="shared" si="11"/>
        <v>1</v>
      </c>
      <c r="P26" s="89"/>
      <c r="Q26" s="23">
        <v>1</v>
      </c>
      <c r="R26" s="23"/>
      <c r="S26" s="25">
        <f t="shared" si="8"/>
        <v>1</v>
      </c>
      <c r="T26" s="49">
        <v>9</v>
      </c>
      <c r="U26" s="50">
        <v>3</v>
      </c>
      <c r="V26" s="50"/>
      <c r="W26" s="74">
        <f t="shared" si="4"/>
        <v>3</v>
      </c>
      <c r="X26" s="22"/>
      <c r="Y26" s="23"/>
      <c r="Z26" s="23"/>
      <c r="AA26" s="25">
        <f t="shared" si="5"/>
        <v>0</v>
      </c>
      <c r="AB26" s="102">
        <f t="shared" si="6"/>
        <v>7</v>
      </c>
      <c r="AC26" s="72">
        <f t="shared" si="7"/>
        <v>7</v>
      </c>
      <c r="AD26" s="74"/>
    </row>
    <row r="27" spans="1:30" ht="12.75">
      <c r="A27" s="127" t="s">
        <v>64</v>
      </c>
      <c r="B27" s="3">
        <v>309191</v>
      </c>
      <c r="C27" s="3" t="s">
        <v>39</v>
      </c>
      <c r="D27" s="52">
        <v>10</v>
      </c>
      <c r="E27" s="126">
        <v>2</v>
      </c>
      <c r="F27" s="126"/>
      <c r="G27" s="74">
        <f t="shared" si="9"/>
        <v>2</v>
      </c>
      <c r="H27" s="89"/>
      <c r="I27" s="23">
        <v>1</v>
      </c>
      <c r="J27" s="23"/>
      <c r="K27" s="25">
        <f t="shared" si="10"/>
        <v>1</v>
      </c>
      <c r="L27" s="49"/>
      <c r="M27" s="50">
        <v>1</v>
      </c>
      <c r="N27" s="50"/>
      <c r="O27" s="74">
        <f t="shared" si="11"/>
        <v>1</v>
      </c>
      <c r="P27" s="89"/>
      <c r="Q27" s="23">
        <v>1</v>
      </c>
      <c r="R27" s="23"/>
      <c r="S27" s="25">
        <f t="shared" si="8"/>
        <v>1</v>
      </c>
      <c r="T27" s="49"/>
      <c r="U27" s="50">
        <v>1</v>
      </c>
      <c r="V27" s="50"/>
      <c r="W27" s="74">
        <f t="shared" si="4"/>
        <v>1</v>
      </c>
      <c r="X27" s="22"/>
      <c r="Y27" s="23">
        <v>1</v>
      </c>
      <c r="Z27" s="23"/>
      <c r="AA27" s="25">
        <f t="shared" si="5"/>
        <v>1</v>
      </c>
      <c r="AB27" s="102">
        <f t="shared" si="6"/>
        <v>7</v>
      </c>
      <c r="AC27" s="72">
        <f t="shared" si="7"/>
        <v>6</v>
      </c>
      <c r="AD27" s="74"/>
    </row>
    <row r="28" spans="1:30" ht="12.75">
      <c r="A28" s="128" t="s">
        <v>94</v>
      </c>
      <c r="B28" s="82"/>
      <c r="C28" s="122" t="s">
        <v>39</v>
      </c>
      <c r="D28" s="50"/>
      <c r="E28" s="50"/>
      <c r="F28" s="50"/>
      <c r="G28" s="74">
        <f t="shared" si="9"/>
        <v>0</v>
      </c>
      <c r="H28" s="89"/>
      <c r="I28" s="23">
        <v>1</v>
      </c>
      <c r="J28" s="23"/>
      <c r="K28" s="25">
        <f t="shared" si="10"/>
        <v>1</v>
      </c>
      <c r="L28" s="49"/>
      <c r="M28" s="50"/>
      <c r="N28" s="50"/>
      <c r="O28" s="74">
        <f t="shared" si="11"/>
        <v>0</v>
      </c>
      <c r="P28" s="89"/>
      <c r="Q28" s="23">
        <v>1</v>
      </c>
      <c r="R28" s="23"/>
      <c r="S28" s="25">
        <f t="shared" si="8"/>
        <v>1</v>
      </c>
      <c r="T28" s="49">
        <v>8</v>
      </c>
      <c r="U28" s="50">
        <v>4</v>
      </c>
      <c r="V28" s="50"/>
      <c r="W28" s="74">
        <f t="shared" si="4"/>
        <v>4</v>
      </c>
      <c r="X28" s="22"/>
      <c r="Y28" s="23">
        <v>1</v>
      </c>
      <c r="Z28" s="23"/>
      <c r="AA28" s="25">
        <f t="shared" si="5"/>
        <v>1</v>
      </c>
      <c r="AB28" s="102">
        <f t="shared" si="6"/>
        <v>7</v>
      </c>
      <c r="AC28" s="72">
        <f t="shared" si="7"/>
        <v>7</v>
      </c>
      <c r="AD28" s="74"/>
    </row>
    <row r="29" spans="1:30" ht="12.75" customHeight="1">
      <c r="A29" s="128" t="s">
        <v>130</v>
      </c>
      <c r="B29" s="82"/>
      <c r="C29" s="122"/>
      <c r="D29" s="50"/>
      <c r="E29" s="50"/>
      <c r="F29" s="50"/>
      <c r="G29" s="74"/>
      <c r="H29" s="89"/>
      <c r="I29" s="23"/>
      <c r="J29" s="23"/>
      <c r="K29" s="25"/>
      <c r="L29" s="49"/>
      <c r="M29" s="50"/>
      <c r="N29" s="50"/>
      <c r="O29" s="74"/>
      <c r="P29" s="90"/>
      <c r="Q29" s="24">
        <v>1</v>
      </c>
      <c r="R29" s="24"/>
      <c r="S29" s="25">
        <f t="shared" si="8"/>
        <v>1</v>
      </c>
      <c r="T29" s="49">
        <v>7</v>
      </c>
      <c r="U29" s="50">
        <v>5</v>
      </c>
      <c r="V29" s="50"/>
      <c r="W29" s="74">
        <f t="shared" si="4"/>
        <v>5</v>
      </c>
      <c r="X29" s="22"/>
      <c r="Y29" s="23"/>
      <c r="Z29" s="23"/>
      <c r="AA29" s="25">
        <f t="shared" si="5"/>
        <v>0</v>
      </c>
      <c r="AB29" s="102">
        <f t="shared" si="6"/>
        <v>6</v>
      </c>
      <c r="AC29" s="72">
        <f t="shared" si="7"/>
        <v>6</v>
      </c>
      <c r="AD29" s="74"/>
    </row>
    <row r="30" spans="1:30" ht="14.25" customHeight="1">
      <c r="A30" s="127" t="s">
        <v>87</v>
      </c>
      <c r="B30" s="3">
        <v>223343</v>
      </c>
      <c r="C30" s="3" t="s">
        <v>30</v>
      </c>
      <c r="D30" s="50"/>
      <c r="E30" s="126">
        <v>1</v>
      </c>
      <c r="F30" s="126"/>
      <c r="G30" s="74">
        <f aca="true" t="shared" si="12" ref="G30:G37">SUM(E30+F30)</f>
        <v>1</v>
      </c>
      <c r="H30" s="89"/>
      <c r="I30" s="23">
        <v>1</v>
      </c>
      <c r="J30" s="23"/>
      <c r="K30" s="25">
        <f aca="true" t="shared" si="13" ref="K30:K37">SUM(I30+J30)</f>
        <v>1</v>
      </c>
      <c r="L30" s="49"/>
      <c r="M30" s="50">
        <v>1</v>
      </c>
      <c r="N30" s="50"/>
      <c r="O30" s="74">
        <f aca="true" t="shared" si="14" ref="O30:O37">SUM(M30+N30)</f>
        <v>1</v>
      </c>
      <c r="P30" s="89"/>
      <c r="Q30" s="23">
        <v>1</v>
      </c>
      <c r="R30" s="23"/>
      <c r="S30" s="25">
        <f t="shared" si="8"/>
        <v>1</v>
      </c>
      <c r="T30" s="49"/>
      <c r="U30" s="50">
        <v>1</v>
      </c>
      <c r="V30" s="50"/>
      <c r="W30" s="74">
        <f t="shared" si="4"/>
        <v>1</v>
      </c>
      <c r="X30" s="22"/>
      <c r="Y30" s="23">
        <v>1</v>
      </c>
      <c r="Z30" s="23"/>
      <c r="AA30" s="25">
        <f t="shared" si="5"/>
        <v>1</v>
      </c>
      <c r="AB30" s="102">
        <f t="shared" si="6"/>
        <v>6</v>
      </c>
      <c r="AC30" s="72">
        <f t="shared" si="7"/>
        <v>5</v>
      </c>
      <c r="AD30" s="74"/>
    </row>
    <row r="31" spans="1:30" ht="12.75">
      <c r="A31" s="127" t="s">
        <v>73</v>
      </c>
      <c r="B31" s="3">
        <v>271910</v>
      </c>
      <c r="C31" s="3" t="s">
        <v>10</v>
      </c>
      <c r="D31" s="50"/>
      <c r="E31" s="126">
        <v>1</v>
      </c>
      <c r="F31" s="126"/>
      <c r="G31" s="74">
        <f t="shared" si="12"/>
        <v>1</v>
      </c>
      <c r="H31" s="89"/>
      <c r="I31" s="23">
        <v>1</v>
      </c>
      <c r="J31" s="23"/>
      <c r="K31" s="25">
        <f t="shared" si="13"/>
        <v>1</v>
      </c>
      <c r="L31" s="49"/>
      <c r="M31" s="50">
        <v>1</v>
      </c>
      <c r="N31" s="50"/>
      <c r="O31" s="74">
        <f t="shared" si="14"/>
        <v>1</v>
      </c>
      <c r="P31" s="89">
        <v>10</v>
      </c>
      <c r="Q31" s="23">
        <v>2</v>
      </c>
      <c r="R31" s="23"/>
      <c r="S31" s="25">
        <f t="shared" si="8"/>
        <v>2</v>
      </c>
      <c r="T31" s="49"/>
      <c r="U31" s="50"/>
      <c r="V31" s="50"/>
      <c r="W31" s="74">
        <f t="shared" si="4"/>
        <v>0</v>
      </c>
      <c r="X31" s="22"/>
      <c r="Y31" s="23"/>
      <c r="Z31" s="23"/>
      <c r="AA31" s="25">
        <f t="shared" si="5"/>
        <v>0</v>
      </c>
      <c r="AB31" s="102">
        <f t="shared" si="6"/>
        <v>5</v>
      </c>
      <c r="AC31" s="72">
        <f t="shared" si="7"/>
        <v>5</v>
      </c>
      <c r="AD31" s="74"/>
    </row>
    <row r="32" spans="1:30" ht="12.75">
      <c r="A32" s="127" t="s">
        <v>83</v>
      </c>
      <c r="B32" s="3">
        <v>290216</v>
      </c>
      <c r="C32" s="3" t="s">
        <v>43</v>
      </c>
      <c r="D32" s="52"/>
      <c r="E32" s="126">
        <v>1</v>
      </c>
      <c r="F32" s="126"/>
      <c r="G32" s="74">
        <f t="shared" si="12"/>
        <v>1</v>
      </c>
      <c r="H32" s="89"/>
      <c r="I32" s="23">
        <v>1</v>
      </c>
      <c r="J32" s="23"/>
      <c r="K32" s="25">
        <f t="shared" si="13"/>
        <v>1</v>
      </c>
      <c r="L32" s="49"/>
      <c r="M32" s="50">
        <v>1</v>
      </c>
      <c r="N32" s="50"/>
      <c r="O32" s="74">
        <f t="shared" si="14"/>
        <v>1</v>
      </c>
      <c r="P32" s="89">
        <v>1</v>
      </c>
      <c r="Q32" s="23"/>
      <c r="R32" s="23">
        <v>1</v>
      </c>
      <c r="S32" s="25">
        <f t="shared" si="8"/>
        <v>1</v>
      </c>
      <c r="T32" s="49"/>
      <c r="U32" s="50">
        <v>1</v>
      </c>
      <c r="V32" s="50"/>
      <c r="W32" s="74">
        <f t="shared" si="4"/>
        <v>1</v>
      </c>
      <c r="X32" s="22">
        <v>9</v>
      </c>
      <c r="Y32" s="23">
        <v>3</v>
      </c>
      <c r="Z32" s="23"/>
      <c r="AA32" s="25">
        <f t="shared" si="5"/>
        <v>3</v>
      </c>
      <c r="AB32" s="102">
        <f t="shared" si="6"/>
        <v>8</v>
      </c>
      <c r="AC32" s="72">
        <f t="shared" si="7"/>
        <v>7</v>
      </c>
      <c r="AD32" s="74"/>
    </row>
    <row r="33" spans="1:30" ht="12.75">
      <c r="A33" s="127" t="s">
        <v>82</v>
      </c>
      <c r="B33" s="3">
        <v>311388</v>
      </c>
      <c r="C33" s="3"/>
      <c r="D33" s="52"/>
      <c r="E33" s="126">
        <v>1</v>
      </c>
      <c r="F33" s="126"/>
      <c r="G33" s="74">
        <f t="shared" si="12"/>
        <v>1</v>
      </c>
      <c r="H33" s="89"/>
      <c r="I33" s="23">
        <v>1</v>
      </c>
      <c r="J33" s="23"/>
      <c r="K33" s="25">
        <f t="shared" si="13"/>
        <v>1</v>
      </c>
      <c r="L33" s="49"/>
      <c r="M33" s="50">
        <v>1</v>
      </c>
      <c r="N33" s="50"/>
      <c r="O33" s="74">
        <f t="shared" si="14"/>
        <v>1</v>
      </c>
      <c r="P33" s="89"/>
      <c r="Q33" s="23">
        <v>1</v>
      </c>
      <c r="R33" s="23"/>
      <c r="S33" s="25">
        <f t="shared" si="8"/>
        <v>1</v>
      </c>
      <c r="T33" s="49"/>
      <c r="U33" s="50"/>
      <c r="V33" s="50"/>
      <c r="W33" s="74">
        <f t="shared" si="4"/>
        <v>0</v>
      </c>
      <c r="X33" s="22"/>
      <c r="Y33" s="23">
        <v>1</v>
      </c>
      <c r="Z33" s="23"/>
      <c r="AA33" s="25">
        <f t="shared" si="5"/>
        <v>1</v>
      </c>
      <c r="AB33" s="102">
        <f t="shared" si="6"/>
        <v>5</v>
      </c>
      <c r="AC33" s="72">
        <f t="shared" si="7"/>
        <v>5</v>
      </c>
      <c r="AD33" s="74"/>
    </row>
    <row r="34" spans="1:30" ht="12.75">
      <c r="A34" s="127" t="s">
        <v>79</v>
      </c>
      <c r="B34" s="3">
        <v>294219</v>
      </c>
      <c r="C34" s="3" t="s">
        <v>30</v>
      </c>
      <c r="D34" s="50"/>
      <c r="E34" s="126">
        <v>1</v>
      </c>
      <c r="F34" s="126"/>
      <c r="G34" s="74">
        <f t="shared" si="12"/>
        <v>1</v>
      </c>
      <c r="H34" s="89"/>
      <c r="I34" s="23"/>
      <c r="J34" s="23"/>
      <c r="K34" s="25">
        <f t="shared" si="13"/>
        <v>0</v>
      </c>
      <c r="L34" s="49"/>
      <c r="M34" s="50">
        <v>1</v>
      </c>
      <c r="N34" s="50"/>
      <c r="O34" s="74">
        <f t="shared" si="14"/>
        <v>1</v>
      </c>
      <c r="P34" s="90"/>
      <c r="Q34" s="24">
        <v>1</v>
      </c>
      <c r="R34" s="24"/>
      <c r="S34" s="25">
        <f t="shared" si="8"/>
        <v>1</v>
      </c>
      <c r="T34" s="49"/>
      <c r="U34" s="50">
        <v>1</v>
      </c>
      <c r="V34" s="50"/>
      <c r="W34" s="74">
        <f t="shared" si="4"/>
        <v>1</v>
      </c>
      <c r="X34" s="22"/>
      <c r="Y34" s="23">
        <v>1</v>
      </c>
      <c r="Z34" s="23"/>
      <c r="AA34" s="25">
        <f t="shared" si="5"/>
        <v>1</v>
      </c>
      <c r="AB34" s="102">
        <f t="shared" si="6"/>
        <v>5</v>
      </c>
      <c r="AC34" s="72">
        <f t="shared" si="7"/>
        <v>5</v>
      </c>
      <c r="AD34" s="74"/>
    </row>
    <row r="35" spans="1:30" ht="12.75">
      <c r="A35" s="127" t="s">
        <v>77</v>
      </c>
      <c r="B35" s="3"/>
      <c r="C35" s="3"/>
      <c r="D35" s="52"/>
      <c r="E35" s="126">
        <v>1</v>
      </c>
      <c r="F35" s="126"/>
      <c r="G35" s="74">
        <f t="shared" si="12"/>
        <v>1</v>
      </c>
      <c r="H35" s="89"/>
      <c r="I35" s="23">
        <v>1</v>
      </c>
      <c r="J35" s="23"/>
      <c r="K35" s="25">
        <f t="shared" si="13"/>
        <v>1</v>
      </c>
      <c r="L35" s="49"/>
      <c r="M35" s="50"/>
      <c r="N35" s="50"/>
      <c r="O35" s="74">
        <f t="shared" si="14"/>
        <v>0</v>
      </c>
      <c r="P35" s="89"/>
      <c r="Q35" s="23">
        <v>1</v>
      </c>
      <c r="R35" s="23"/>
      <c r="S35" s="25">
        <f t="shared" si="8"/>
        <v>1</v>
      </c>
      <c r="T35" s="49"/>
      <c r="U35" s="50">
        <v>1</v>
      </c>
      <c r="V35" s="50"/>
      <c r="W35" s="74">
        <f t="shared" si="4"/>
        <v>1</v>
      </c>
      <c r="X35" s="22"/>
      <c r="Y35" s="23"/>
      <c r="Z35" s="23"/>
      <c r="AA35" s="25">
        <f t="shared" si="5"/>
        <v>0</v>
      </c>
      <c r="AB35" s="102">
        <f t="shared" si="6"/>
        <v>4</v>
      </c>
      <c r="AC35" s="72">
        <f t="shared" si="7"/>
        <v>4</v>
      </c>
      <c r="AD35" s="74"/>
    </row>
    <row r="36" spans="1:30" ht="12.75">
      <c r="A36" s="127" t="s">
        <v>66</v>
      </c>
      <c r="B36" s="3"/>
      <c r="C36" s="3"/>
      <c r="D36" s="50"/>
      <c r="E36" s="126">
        <v>1</v>
      </c>
      <c r="F36" s="126"/>
      <c r="G36" s="74">
        <f t="shared" si="12"/>
        <v>1</v>
      </c>
      <c r="H36" s="89"/>
      <c r="I36" s="23"/>
      <c r="J36" s="23"/>
      <c r="K36" s="25">
        <f t="shared" si="13"/>
        <v>0</v>
      </c>
      <c r="L36" s="49"/>
      <c r="M36" s="50"/>
      <c r="N36" s="50"/>
      <c r="O36" s="74">
        <f t="shared" si="14"/>
        <v>0</v>
      </c>
      <c r="P36" s="89"/>
      <c r="Q36" s="23">
        <v>1</v>
      </c>
      <c r="R36" s="23"/>
      <c r="S36" s="25">
        <f t="shared" si="8"/>
        <v>1</v>
      </c>
      <c r="T36" s="49"/>
      <c r="U36" s="50">
        <v>1</v>
      </c>
      <c r="V36" s="50"/>
      <c r="W36" s="74">
        <f t="shared" si="4"/>
        <v>1</v>
      </c>
      <c r="X36" s="22"/>
      <c r="Y36" s="23">
        <v>1</v>
      </c>
      <c r="Z36" s="23"/>
      <c r="AA36" s="25">
        <f t="shared" si="5"/>
        <v>1</v>
      </c>
      <c r="AB36" s="102">
        <f t="shared" si="6"/>
        <v>4</v>
      </c>
      <c r="AC36" s="72">
        <f t="shared" si="7"/>
        <v>4</v>
      </c>
      <c r="AD36" s="74"/>
    </row>
    <row r="37" spans="1:30" ht="12.75">
      <c r="A37" s="127" t="s">
        <v>67</v>
      </c>
      <c r="B37" s="3"/>
      <c r="C37" s="3" t="s">
        <v>30</v>
      </c>
      <c r="D37" s="50"/>
      <c r="E37" s="126">
        <v>1</v>
      </c>
      <c r="F37" s="126"/>
      <c r="G37" s="74">
        <f t="shared" si="12"/>
        <v>1</v>
      </c>
      <c r="H37" s="89"/>
      <c r="I37" s="23"/>
      <c r="J37" s="23"/>
      <c r="K37" s="25">
        <f t="shared" si="13"/>
        <v>0</v>
      </c>
      <c r="L37" s="49"/>
      <c r="M37" s="50"/>
      <c r="N37" s="50"/>
      <c r="O37" s="74">
        <f t="shared" si="14"/>
        <v>0</v>
      </c>
      <c r="P37" s="89"/>
      <c r="Q37" s="23">
        <v>1</v>
      </c>
      <c r="R37" s="23"/>
      <c r="S37" s="25">
        <f t="shared" si="8"/>
        <v>1</v>
      </c>
      <c r="T37" s="49"/>
      <c r="U37" s="50">
        <v>1</v>
      </c>
      <c r="V37" s="50"/>
      <c r="W37" s="74">
        <f t="shared" si="4"/>
        <v>1</v>
      </c>
      <c r="X37" s="22"/>
      <c r="Y37" s="23">
        <v>1</v>
      </c>
      <c r="Z37" s="23"/>
      <c r="AA37" s="25">
        <f t="shared" si="5"/>
        <v>1</v>
      </c>
      <c r="AB37" s="102">
        <f t="shared" si="6"/>
        <v>4</v>
      </c>
      <c r="AC37" s="72">
        <f t="shared" si="7"/>
        <v>4</v>
      </c>
      <c r="AD37" s="74"/>
    </row>
    <row r="38" spans="1:30" ht="12.75">
      <c r="A38" s="128" t="s">
        <v>135</v>
      </c>
      <c r="B38" s="82">
        <v>291946</v>
      </c>
      <c r="C38" s="122"/>
      <c r="D38" s="50"/>
      <c r="E38" s="50"/>
      <c r="F38" s="50"/>
      <c r="G38" s="74"/>
      <c r="H38" s="89"/>
      <c r="I38" s="23"/>
      <c r="J38" s="23"/>
      <c r="K38" s="25"/>
      <c r="L38" s="49"/>
      <c r="M38" s="50"/>
      <c r="N38" s="50"/>
      <c r="O38" s="74"/>
      <c r="P38" s="90"/>
      <c r="Q38" s="24"/>
      <c r="R38" s="24"/>
      <c r="S38" s="25"/>
      <c r="T38" s="49"/>
      <c r="U38" s="50"/>
      <c r="V38" s="50"/>
      <c r="W38" s="74"/>
      <c r="X38" s="22">
        <v>8</v>
      </c>
      <c r="Y38" s="23">
        <v>4</v>
      </c>
      <c r="Z38" s="23"/>
      <c r="AA38" s="25">
        <f aca="true" t="shared" si="15" ref="AA38:AA64">SUM(Y38+Z38)</f>
        <v>4</v>
      </c>
      <c r="AB38" s="102">
        <f aca="true" t="shared" si="16" ref="AB38:AB64">SUM(G38+K38+O38+S38+W38+AA38)</f>
        <v>4</v>
      </c>
      <c r="AC38" s="72">
        <f t="shared" si="7"/>
        <v>0</v>
      </c>
      <c r="AD38" s="74"/>
    </row>
    <row r="39" spans="1:30" ht="12.75">
      <c r="A39" s="127" t="s">
        <v>72</v>
      </c>
      <c r="B39" s="3">
        <v>291965</v>
      </c>
      <c r="C39" s="3" t="s">
        <v>43</v>
      </c>
      <c r="D39" s="50"/>
      <c r="E39" s="126">
        <v>1</v>
      </c>
      <c r="F39" s="126"/>
      <c r="G39" s="74">
        <f aca="true" t="shared" si="17" ref="G39:G45">SUM(E39+F39)</f>
        <v>1</v>
      </c>
      <c r="H39" s="89"/>
      <c r="I39" s="23">
        <v>1</v>
      </c>
      <c r="J39" s="23"/>
      <c r="K39" s="25">
        <f aca="true" t="shared" si="18" ref="K39:K45">SUM(I39+J39)</f>
        <v>1</v>
      </c>
      <c r="L39" s="49"/>
      <c r="M39" s="50">
        <v>1</v>
      </c>
      <c r="N39" s="50"/>
      <c r="O39" s="74">
        <f aca="true" t="shared" si="19" ref="O39:O50">SUM(M39+N39)</f>
        <v>1</v>
      </c>
      <c r="P39" s="89"/>
      <c r="Q39" s="23"/>
      <c r="R39" s="23"/>
      <c r="S39" s="25">
        <f aca="true" t="shared" si="20" ref="S39:S50">SUM(Q39+R39)</f>
        <v>0</v>
      </c>
      <c r="T39" s="49"/>
      <c r="U39" s="50"/>
      <c r="V39" s="50"/>
      <c r="W39" s="74">
        <f aca="true" t="shared" si="21" ref="W39:W50">SUM(U39+V39)</f>
        <v>0</v>
      </c>
      <c r="X39" s="22"/>
      <c r="Y39" s="23"/>
      <c r="Z39" s="23"/>
      <c r="AA39" s="25">
        <f t="shared" si="15"/>
        <v>0</v>
      </c>
      <c r="AB39" s="102">
        <f t="shared" si="16"/>
        <v>3</v>
      </c>
      <c r="AC39" s="72">
        <f t="shared" si="7"/>
        <v>3</v>
      </c>
      <c r="AD39" s="74"/>
    </row>
    <row r="40" spans="1:30" ht="12.75">
      <c r="A40" s="127" t="s">
        <v>71</v>
      </c>
      <c r="B40" s="130"/>
      <c r="C40" s="131" t="s">
        <v>43</v>
      </c>
      <c r="D40" s="49"/>
      <c r="E40" s="126">
        <v>1</v>
      </c>
      <c r="F40" s="126"/>
      <c r="G40" s="96">
        <f t="shared" si="17"/>
        <v>1</v>
      </c>
      <c r="H40" s="22"/>
      <c r="I40" s="23"/>
      <c r="J40" s="23"/>
      <c r="K40" s="25">
        <f t="shared" si="18"/>
        <v>0</v>
      </c>
      <c r="L40" s="49"/>
      <c r="M40" s="50">
        <v>1</v>
      </c>
      <c r="N40" s="50"/>
      <c r="O40" s="74">
        <f t="shared" si="19"/>
        <v>1</v>
      </c>
      <c r="P40" s="89"/>
      <c r="Q40" s="23">
        <v>1</v>
      </c>
      <c r="R40" s="23"/>
      <c r="S40" s="25">
        <f t="shared" si="20"/>
        <v>1</v>
      </c>
      <c r="T40" s="49"/>
      <c r="U40" s="50"/>
      <c r="V40" s="50"/>
      <c r="W40" s="74">
        <f t="shared" si="21"/>
        <v>0</v>
      </c>
      <c r="X40" s="22"/>
      <c r="Y40" s="23"/>
      <c r="Z40" s="23"/>
      <c r="AA40" s="25">
        <f t="shared" si="15"/>
        <v>0</v>
      </c>
      <c r="AB40" s="102">
        <f t="shared" si="16"/>
        <v>3</v>
      </c>
      <c r="AC40" s="72">
        <f t="shared" si="7"/>
        <v>3</v>
      </c>
      <c r="AD40" s="74"/>
    </row>
    <row r="41" spans="1:30" ht="12.75">
      <c r="A41" s="128" t="s">
        <v>99</v>
      </c>
      <c r="B41" s="123"/>
      <c r="C41" s="103"/>
      <c r="D41" s="49"/>
      <c r="E41" s="50"/>
      <c r="F41" s="50"/>
      <c r="G41" s="96">
        <f t="shared" si="17"/>
        <v>0</v>
      </c>
      <c r="H41" s="22"/>
      <c r="I41" s="23">
        <v>1</v>
      </c>
      <c r="J41" s="23"/>
      <c r="K41" s="25">
        <f t="shared" si="18"/>
        <v>1</v>
      </c>
      <c r="L41" s="49"/>
      <c r="M41" s="50">
        <v>1</v>
      </c>
      <c r="N41" s="50"/>
      <c r="O41" s="74">
        <f t="shared" si="19"/>
        <v>1</v>
      </c>
      <c r="P41" s="90"/>
      <c r="Q41" s="24">
        <v>1</v>
      </c>
      <c r="R41" s="24"/>
      <c r="S41" s="25">
        <f t="shared" si="20"/>
        <v>1</v>
      </c>
      <c r="T41" s="49"/>
      <c r="U41" s="50"/>
      <c r="V41" s="50"/>
      <c r="W41" s="74">
        <f t="shared" si="21"/>
        <v>0</v>
      </c>
      <c r="X41" s="22"/>
      <c r="Y41" s="23"/>
      <c r="Z41" s="23"/>
      <c r="AA41" s="25">
        <f t="shared" si="15"/>
        <v>0</v>
      </c>
      <c r="AB41" s="102">
        <f t="shared" si="16"/>
        <v>3</v>
      </c>
      <c r="AC41" s="72">
        <f t="shared" si="7"/>
        <v>3</v>
      </c>
      <c r="AD41" s="74"/>
    </row>
    <row r="42" spans="1:30" ht="12.75">
      <c r="A42" s="128" t="s">
        <v>95</v>
      </c>
      <c r="B42" s="123"/>
      <c r="C42" s="104" t="s">
        <v>39</v>
      </c>
      <c r="D42" s="49"/>
      <c r="E42" s="50"/>
      <c r="F42" s="50"/>
      <c r="G42" s="96">
        <f t="shared" si="17"/>
        <v>0</v>
      </c>
      <c r="H42" s="22"/>
      <c r="I42" s="23">
        <v>1</v>
      </c>
      <c r="J42" s="23"/>
      <c r="K42" s="25">
        <f t="shared" si="18"/>
        <v>1</v>
      </c>
      <c r="L42" s="49"/>
      <c r="M42" s="50"/>
      <c r="N42" s="50"/>
      <c r="O42" s="74">
        <f t="shared" si="19"/>
        <v>0</v>
      </c>
      <c r="P42" s="89"/>
      <c r="Q42" s="23">
        <v>1</v>
      </c>
      <c r="R42" s="23"/>
      <c r="S42" s="25">
        <f t="shared" si="20"/>
        <v>1</v>
      </c>
      <c r="T42" s="49"/>
      <c r="U42" s="50">
        <v>1</v>
      </c>
      <c r="V42" s="50"/>
      <c r="W42" s="74">
        <f t="shared" si="21"/>
        <v>1</v>
      </c>
      <c r="X42" s="22"/>
      <c r="Y42" s="23"/>
      <c r="Z42" s="23"/>
      <c r="AA42" s="25">
        <f t="shared" si="15"/>
        <v>0</v>
      </c>
      <c r="AB42" s="102">
        <f t="shared" si="16"/>
        <v>3</v>
      </c>
      <c r="AC42" s="72">
        <f t="shared" si="7"/>
        <v>3</v>
      </c>
      <c r="AD42" s="74"/>
    </row>
    <row r="43" spans="1:30" ht="12.75">
      <c r="A43" s="128" t="s">
        <v>98</v>
      </c>
      <c r="B43" s="123"/>
      <c r="C43" s="104" t="s">
        <v>39</v>
      </c>
      <c r="D43" s="49"/>
      <c r="E43" s="50"/>
      <c r="F43" s="50"/>
      <c r="G43" s="96">
        <f t="shared" si="17"/>
        <v>0</v>
      </c>
      <c r="H43" s="22"/>
      <c r="I43" s="23">
        <v>1</v>
      </c>
      <c r="J43" s="23"/>
      <c r="K43" s="25">
        <f t="shared" si="18"/>
        <v>1</v>
      </c>
      <c r="L43" s="49"/>
      <c r="M43" s="50"/>
      <c r="N43" s="50"/>
      <c r="O43" s="74">
        <f t="shared" si="19"/>
        <v>0</v>
      </c>
      <c r="P43" s="90"/>
      <c r="Q43" s="24">
        <v>1</v>
      </c>
      <c r="R43" s="24"/>
      <c r="S43" s="25">
        <f t="shared" si="20"/>
        <v>1</v>
      </c>
      <c r="T43" s="49"/>
      <c r="U43" s="50"/>
      <c r="V43" s="50"/>
      <c r="W43" s="74">
        <f t="shared" si="21"/>
        <v>0</v>
      </c>
      <c r="X43" s="22"/>
      <c r="Y43" s="23">
        <v>1</v>
      </c>
      <c r="Z43" s="23"/>
      <c r="AA43" s="25">
        <f t="shared" si="15"/>
        <v>1</v>
      </c>
      <c r="AB43" s="102">
        <f t="shared" si="16"/>
        <v>3</v>
      </c>
      <c r="AC43" s="72">
        <f t="shared" si="7"/>
        <v>3</v>
      </c>
      <c r="AD43" s="74"/>
    </row>
    <row r="44" spans="1:30" ht="12.75">
      <c r="A44" s="83" t="s">
        <v>113</v>
      </c>
      <c r="B44" s="123"/>
      <c r="C44" s="103"/>
      <c r="D44" s="49"/>
      <c r="E44" s="50"/>
      <c r="F44" s="50"/>
      <c r="G44" s="96">
        <f t="shared" si="17"/>
        <v>0</v>
      </c>
      <c r="H44" s="22"/>
      <c r="I44" s="23"/>
      <c r="J44" s="23"/>
      <c r="K44" s="25">
        <f t="shared" si="18"/>
        <v>0</v>
      </c>
      <c r="L44" s="49"/>
      <c r="M44" s="50">
        <v>1</v>
      </c>
      <c r="N44" s="50"/>
      <c r="O44" s="74">
        <f t="shared" si="19"/>
        <v>1</v>
      </c>
      <c r="P44" s="90"/>
      <c r="Q44" s="24">
        <v>1</v>
      </c>
      <c r="R44" s="24"/>
      <c r="S44" s="25">
        <f t="shared" si="20"/>
        <v>1</v>
      </c>
      <c r="T44" s="49"/>
      <c r="U44" s="50"/>
      <c r="V44" s="50"/>
      <c r="W44" s="74">
        <f t="shared" si="21"/>
        <v>0</v>
      </c>
      <c r="X44" s="22"/>
      <c r="Y44" s="23">
        <v>1</v>
      </c>
      <c r="Z44" s="23"/>
      <c r="AA44" s="25">
        <f t="shared" si="15"/>
        <v>1</v>
      </c>
      <c r="AB44" s="102">
        <f t="shared" si="16"/>
        <v>3</v>
      </c>
      <c r="AC44" s="72">
        <f t="shared" si="7"/>
        <v>3</v>
      </c>
      <c r="AD44" s="74"/>
    </row>
    <row r="45" spans="1:30" ht="12.75">
      <c r="A45" s="140" t="s">
        <v>116</v>
      </c>
      <c r="B45" s="130"/>
      <c r="C45" s="130"/>
      <c r="D45" s="49"/>
      <c r="E45" s="126">
        <v>1</v>
      </c>
      <c r="F45" s="126"/>
      <c r="G45" s="96">
        <f t="shared" si="17"/>
        <v>1</v>
      </c>
      <c r="H45" s="22"/>
      <c r="I45" s="23"/>
      <c r="J45" s="23"/>
      <c r="K45" s="25">
        <f t="shared" si="18"/>
        <v>0</v>
      </c>
      <c r="L45" s="49"/>
      <c r="M45" s="50">
        <v>1</v>
      </c>
      <c r="N45" s="50"/>
      <c r="O45" s="74">
        <f t="shared" si="19"/>
        <v>1</v>
      </c>
      <c r="P45" s="89"/>
      <c r="Q45" s="23"/>
      <c r="R45" s="23"/>
      <c r="S45" s="25">
        <f t="shared" si="20"/>
        <v>0</v>
      </c>
      <c r="T45" s="49"/>
      <c r="U45" s="50"/>
      <c r="V45" s="50"/>
      <c r="W45" s="74">
        <f t="shared" si="21"/>
        <v>0</v>
      </c>
      <c r="X45" s="22"/>
      <c r="Y45" s="23"/>
      <c r="Z45" s="23"/>
      <c r="AA45" s="25">
        <f t="shared" si="15"/>
        <v>0</v>
      </c>
      <c r="AB45" s="102">
        <f t="shared" si="16"/>
        <v>2</v>
      </c>
      <c r="AC45" s="72">
        <f t="shared" si="7"/>
        <v>2</v>
      </c>
      <c r="AD45" s="74"/>
    </row>
    <row r="46" spans="1:30" ht="12.75">
      <c r="A46" s="83" t="s">
        <v>41</v>
      </c>
      <c r="B46" s="123"/>
      <c r="C46" s="104" t="s">
        <v>39</v>
      </c>
      <c r="D46" s="49"/>
      <c r="E46" s="50"/>
      <c r="F46" s="50"/>
      <c r="G46" s="96"/>
      <c r="H46" s="22"/>
      <c r="I46" s="23"/>
      <c r="J46" s="23"/>
      <c r="K46" s="25"/>
      <c r="L46" s="49"/>
      <c r="M46" s="50">
        <v>1</v>
      </c>
      <c r="N46" s="50"/>
      <c r="O46" s="74">
        <f t="shared" si="19"/>
        <v>1</v>
      </c>
      <c r="P46" s="90"/>
      <c r="Q46" s="24">
        <v>1</v>
      </c>
      <c r="R46" s="24"/>
      <c r="S46" s="25">
        <f t="shared" si="20"/>
        <v>1</v>
      </c>
      <c r="T46" s="49"/>
      <c r="U46" s="50"/>
      <c r="V46" s="50"/>
      <c r="W46" s="74">
        <f t="shared" si="21"/>
        <v>0</v>
      </c>
      <c r="X46" s="154" t="s">
        <v>55</v>
      </c>
      <c r="Y46" s="23"/>
      <c r="Z46" s="23"/>
      <c r="AA46" s="25">
        <f t="shared" si="15"/>
        <v>0</v>
      </c>
      <c r="AB46" s="102">
        <f t="shared" si="16"/>
        <v>2</v>
      </c>
      <c r="AC46" s="72">
        <f t="shared" si="7"/>
        <v>2</v>
      </c>
      <c r="AD46" s="74"/>
    </row>
    <row r="47" spans="1:30" ht="12.75">
      <c r="A47" s="127" t="s">
        <v>78</v>
      </c>
      <c r="B47" s="130">
        <v>293782</v>
      </c>
      <c r="C47" s="130" t="s">
        <v>39</v>
      </c>
      <c r="D47" s="49"/>
      <c r="E47" s="126">
        <v>1</v>
      </c>
      <c r="F47" s="126"/>
      <c r="G47" s="96">
        <f>SUM(E47+F47)</f>
        <v>1</v>
      </c>
      <c r="H47" s="22"/>
      <c r="I47" s="23"/>
      <c r="J47" s="23"/>
      <c r="K47" s="25">
        <f>SUM(I47+J47)</f>
        <v>0</v>
      </c>
      <c r="L47" s="49"/>
      <c r="M47" s="50"/>
      <c r="N47" s="50"/>
      <c r="O47" s="74">
        <f t="shared" si="19"/>
        <v>0</v>
      </c>
      <c r="P47" s="89"/>
      <c r="Q47" s="23"/>
      <c r="R47" s="23"/>
      <c r="S47" s="25">
        <f t="shared" si="20"/>
        <v>0</v>
      </c>
      <c r="T47" s="49"/>
      <c r="U47" s="50"/>
      <c r="V47" s="50"/>
      <c r="W47" s="74">
        <f t="shared" si="21"/>
        <v>0</v>
      </c>
      <c r="X47" s="22"/>
      <c r="Y47" s="23">
        <v>1</v>
      </c>
      <c r="Z47" s="23"/>
      <c r="AA47" s="25">
        <f t="shared" si="15"/>
        <v>1</v>
      </c>
      <c r="AB47" s="102">
        <f t="shared" si="16"/>
        <v>2</v>
      </c>
      <c r="AC47" s="72">
        <f t="shared" si="7"/>
        <v>2</v>
      </c>
      <c r="AD47" s="74"/>
    </row>
    <row r="48" spans="1:30" ht="12.75">
      <c r="A48" s="127" t="s">
        <v>86</v>
      </c>
      <c r="B48" s="130">
        <v>243706</v>
      </c>
      <c r="C48" s="130"/>
      <c r="D48" s="49"/>
      <c r="E48" s="126">
        <v>1</v>
      </c>
      <c r="F48" s="126"/>
      <c r="G48" s="96">
        <f>SUM(E48+F48)</f>
        <v>1</v>
      </c>
      <c r="H48" s="22"/>
      <c r="I48" s="23"/>
      <c r="J48" s="23"/>
      <c r="K48" s="25">
        <f>SUM(I48+J48)</f>
        <v>0</v>
      </c>
      <c r="L48" s="49"/>
      <c r="M48" s="50"/>
      <c r="N48" s="50"/>
      <c r="O48" s="74">
        <f t="shared" si="19"/>
        <v>0</v>
      </c>
      <c r="P48" s="90"/>
      <c r="Q48" s="24"/>
      <c r="R48" s="24"/>
      <c r="S48" s="25">
        <f t="shared" si="20"/>
        <v>0</v>
      </c>
      <c r="T48" s="49"/>
      <c r="U48" s="50"/>
      <c r="V48" s="50"/>
      <c r="W48" s="74">
        <f t="shared" si="21"/>
        <v>0</v>
      </c>
      <c r="X48" s="22"/>
      <c r="Y48" s="23">
        <v>1</v>
      </c>
      <c r="Z48" s="23"/>
      <c r="AA48" s="25">
        <f t="shared" si="15"/>
        <v>1</v>
      </c>
      <c r="AB48" s="102">
        <f t="shared" si="16"/>
        <v>2</v>
      </c>
      <c r="AC48" s="72">
        <f t="shared" si="7"/>
        <v>2</v>
      </c>
      <c r="AD48" s="74"/>
    </row>
    <row r="49" spans="1:30" ht="12.75">
      <c r="A49" s="128" t="s">
        <v>115</v>
      </c>
      <c r="B49" s="123"/>
      <c r="C49" s="103"/>
      <c r="D49" s="49"/>
      <c r="E49" s="50"/>
      <c r="F49" s="50"/>
      <c r="G49" s="96"/>
      <c r="H49" s="22"/>
      <c r="I49" s="23"/>
      <c r="J49" s="23"/>
      <c r="K49" s="25"/>
      <c r="L49" s="49"/>
      <c r="M49" s="50">
        <v>1</v>
      </c>
      <c r="N49" s="50"/>
      <c r="O49" s="74">
        <f t="shared" si="19"/>
        <v>1</v>
      </c>
      <c r="P49" s="90"/>
      <c r="Q49" s="24"/>
      <c r="R49" s="24"/>
      <c r="S49" s="25">
        <f t="shared" si="20"/>
        <v>0</v>
      </c>
      <c r="T49" s="49"/>
      <c r="U49" s="50"/>
      <c r="V49" s="50"/>
      <c r="W49" s="74">
        <f t="shared" si="21"/>
        <v>0</v>
      </c>
      <c r="X49" s="22"/>
      <c r="Y49" s="23">
        <v>1</v>
      </c>
      <c r="Z49" s="23"/>
      <c r="AA49" s="25">
        <f t="shared" si="15"/>
        <v>1</v>
      </c>
      <c r="AB49" s="102">
        <f t="shared" si="16"/>
        <v>2</v>
      </c>
      <c r="AC49" s="72">
        <f t="shared" si="7"/>
        <v>2</v>
      </c>
      <c r="AD49" s="74"/>
    </row>
    <row r="50" spans="1:30" ht="12.75">
      <c r="A50" s="128" t="s">
        <v>117</v>
      </c>
      <c r="B50" s="123"/>
      <c r="C50" s="104" t="s">
        <v>43</v>
      </c>
      <c r="D50" s="49"/>
      <c r="E50" s="50"/>
      <c r="F50" s="50"/>
      <c r="G50" s="96"/>
      <c r="H50" s="22"/>
      <c r="I50" s="23"/>
      <c r="J50" s="23"/>
      <c r="K50" s="25"/>
      <c r="L50" s="49"/>
      <c r="M50" s="50">
        <v>1</v>
      </c>
      <c r="N50" s="50"/>
      <c r="O50" s="74">
        <f t="shared" si="19"/>
        <v>1</v>
      </c>
      <c r="P50" s="90"/>
      <c r="Q50" s="24"/>
      <c r="R50" s="24"/>
      <c r="S50" s="25">
        <f t="shared" si="20"/>
        <v>0</v>
      </c>
      <c r="T50" s="49"/>
      <c r="U50" s="50"/>
      <c r="V50" s="50"/>
      <c r="W50" s="74">
        <f t="shared" si="21"/>
        <v>0</v>
      </c>
      <c r="X50" s="22"/>
      <c r="Y50" s="23">
        <v>1</v>
      </c>
      <c r="Z50" s="23"/>
      <c r="AA50" s="25">
        <f t="shared" si="15"/>
        <v>1</v>
      </c>
      <c r="AB50" s="102">
        <f t="shared" si="16"/>
        <v>2</v>
      </c>
      <c r="AC50" s="72">
        <f t="shared" si="7"/>
        <v>2</v>
      </c>
      <c r="AD50" s="74"/>
    </row>
    <row r="51" spans="1:30" ht="12.75">
      <c r="A51" s="128" t="s">
        <v>136</v>
      </c>
      <c r="B51" s="123"/>
      <c r="C51" s="104"/>
      <c r="D51" s="49"/>
      <c r="E51" s="50"/>
      <c r="F51" s="50"/>
      <c r="G51" s="96"/>
      <c r="H51" s="22"/>
      <c r="I51" s="23"/>
      <c r="J51" s="23"/>
      <c r="K51" s="25"/>
      <c r="L51" s="49"/>
      <c r="M51" s="50"/>
      <c r="N51" s="50"/>
      <c r="O51" s="74"/>
      <c r="P51" s="90"/>
      <c r="Q51" s="24"/>
      <c r="R51" s="24"/>
      <c r="S51" s="25"/>
      <c r="T51" s="49"/>
      <c r="U51" s="50"/>
      <c r="V51" s="50"/>
      <c r="W51" s="74"/>
      <c r="X51" s="22">
        <v>10</v>
      </c>
      <c r="Y51" s="23">
        <v>2</v>
      </c>
      <c r="Z51" s="23"/>
      <c r="AA51" s="25">
        <f t="shared" si="15"/>
        <v>2</v>
      </c>
      <c r="AB51" s="102">
        <f t="shared" si="16"/>
        <v>2</v>
      </c>
      <c r="AC51" s="72">
        <v>2</v>
      </c>
      <c r="AD51" s="74"/>
    </row>
    <row r="52" spans="1:30" ht="12.75">
      <c r="A52" s="127" t="s">
        <v>65</v>
      </c>
      <c r="B52" s="130"/>
      <c r="C52" s="130"/>
      <c r="D52" s="97"/>
      <c r="E52" s="126">
        <v>1</v>
      </c>
      <c r="F52" s="126"/>
      <c r="G52" s="96">
        <f aca="true" t="shared" si="22" ref="G52:G59">SUM(E52+F52)</f>
        <v>1</v>
      </c>
      <c r="H52" s="22"/>
      <c r="I52" s="23"/>
      <c r="J52" s="23"/>
      <c r="K52" s="25">
        <f aca="true" t="shared" si="23" ref="K52:K59">SUM(I52+J52)</f>
        <v>0</v>
      </c>
      <c r="L52" s="49"/>
      <c r="M52" s="50"/>
      <c r="N52" s="50"/>
      <c r="O52" s="74">
        <f aca="true" t="shared" si="24" ref="O52:O60">SUM(M52+N52)</f>
        <v>0</v>
      </c>
      <c r="P52" s="89"/>
      <c r="Q52" s="23"/>
      <c r="R52" s="23"/>
      <c r="S52" s="25">
        <f aca="true" t="shared" si="25" ref="S52:S62">SUM(Q52+R52)</f>
        <v>0</v>
      </c>
      <c r="T52" s="49"/>
      <c r="U52" s="50"/>
      <c r="V52" s="50"/>
      <c r="W52" s="74">
        <f aca="true" t="shared" si="26" ref="W52:W62">SUM(U52+V52)</f>
        <v>0</v>
      </c>
      <c r="X52" s="22"/>
      <c r="Y52" s="23"/>
      <c r="Z52" s="23"/>
      <c r="AA52" s="25">
        <f t="shared" si="15"/>
        <v>0</v>
      </c>
      <c r="AB52" s="102">
        <f t="shared" si="16"/>
        <v>1</v>
      </c>
      <c r="AC52" s="72">
        <f t="shared" si="7"/>
        <v>1</v>
      </c>
      <c r="AD52" s="74"/>
    </row>
    <row r="53" spans="1:30" ht="12.75">
      <c r="A53" s="127" t="s">
        <v>68</v>
      </c>
      <c r="B53" s="130">
        <v>308449</v>
      </c>
      <c r="C53" s="130"/>
      <c r="D53" s="49"/>
      <c r="E53" s="126">
        <v>1</v>
      </c>
      <c r="F53" s="126"/>
      <c r="G53" s="96">
        <f t="shared" si="22"/>
        <v>1</v>
      </c>
      <c r="H53" s="22"/>
      <c r="I53" s="23"/>
      <c r="J53" s="23"/>
      <c r="K53" s="25">
        <f t="shared" si="23"/>
        <v>0</v>
      </c>
      <c r="L53" s="49"/>
      <c r="M53" s="50"/>
      <c r="N53" s="50"/>
      <c r="O53" s="74">
        <f t="shared" si="24"/>
        <v>0</v>
      </c>
      <c r="P53" s="89"/>
      <c r="Q53" s="23"/>
      <c r="R53" s="23"/>
      <c r="S53" s="25">
        <f t="shared" si="25"/>
        <v>0</v>
      </c>
      <c r="T53" s="49"/>
      <c r="U53" s="50"/>
      <c r="V53" s="50"/>
      <c r="W53" s="74">
        <f t="shared" si="26"/>
        <v>0</v>
      </c>
      <c r="X53" s="22"/>
      <c r="Y53" s="23"/>
      <c r="Z53" s="23"/>
      <c r="AA53" s="25">
        <f t="shared" si="15"/>
        <v>0</v>
      </c>
      <c r="AB53" s="102">
        <f t="shared" si="16"/>
        <v>1</v>
      </c>
      <c r="AC53" s="72">
        <f t="shared" si="7"/>
        <v>1</v>
      </c>
      <c r="AD53" s="74"/>
    </row>
    <row r="54" spans="1:30" ht="12.75">
      <c r="A54" s="127" t="s">
        <v>75</v>
      </c>
      <c r="B54" s="130"/>
      <c r="C54" s="130"/>
      <c r="D54" s="49"/>
      <c r="E54" s="126">
        <v>1</v>
      </c>
      <c r="F54" s="126"/>
      <c r="G54" s="96">
        <f t="shared" si="22"/>
        <v>1</v>
      </c>
      <c r="H54" s="22"/>
      <c r="I54" s="23"/>
      <c r="J54" s="23"/>
      <c r="K54" s="25">
        <f t="shared" si="23"/>
        <v>0</v>
      </c>
      <c r="L54" s="49"/>
      <c r="M54" s="50"/>
      <c r="N54" s="50"/>
      <c r="O54" s="74">
        <f t="shared" si="24"/>
        <v>0</v>
      </c>
      <c r="P54" s="89"/>
      <c r="Q54" s="23"/>
      <c r="R54" s="23"/>
      <c r="S54" s="25">
        <f t="shared" si="25"/>
        <v>0</v>
      </c>
      <c r="T54" s="49"/>
      <c r="U54" s="50"/>
      <c r="V54" s="50"/>
      <c r="W54" s="74">
        <f t="shared" si="26"/>
        <v>0</v>
      </c>
      <c r="X54" s="22"/>
      <c r="Y54" s="23"/>
      <c r="Z54" s="23"/>
      <c r="AA54" s="25">
        <f t="shared" si="15"/>
        <v>0</v>
      </c>
      <c r="AB54" s="102">
        <f t="shared" si="16"/>
        <v>1</v>
      </c>
      <c r="AC54" s="72">
        <f t="shared" si="7"/>
        <v>1</v>
      </c>
      <c r="AD54" s="74"/>
    </row>
    <row r="55" spans="1:30" ht="12.75">
      <c r="A55" s="127" t="s">
        <v>81</v>
      </c>
      <c r="B55" s="130">
        <v>311636</v>
      </c>
      <c r="C55" s="130"/>
      <c r="D55" s="49"/>
      <c r="E55" s="126">
        <v>1</v>
      </c>
      <c r="F55" s="126"/>
      <c r="G55" s="96">
        <f t="shared" si="22"/>
        <v>1</v>
      </c>
      <c r="H55" s="22"/>
      <c r="I55" s="23"/>
      <c r="J55" s="23"/>
      <c r="K55" s="25">
        <f t="shared" si="23"/>
        <v>0</v>
      </c>
      <c r="L55" s="49"/>
      <c r="M55" s="50"/>
      <c r="N55" s="50"/>
      <c r="O55" s="74">
        <f t="shared" si="24"/>
        <v>0</v>
      </c>
      <c r="P55" s="89"/>
      <c r="Q55" s="23"/>
      <c r="R55" s="23"/>
      <c r="S55" s="25">
        <f t="shared" si="25"/>
        <v>0</v>
      </c>
      <c r="T55" s="49"/>
      <c r="U55" s="50"/>
      <c r="V55" s="50"/>
      <c r="W55" s="74">
        <f t="shared" si="26"/>
        <v>0</v>
      </c>
      <c r="X55" s="22"/>
      <c r="Y55" s="23"/>
      <c r="Z55" s="23"/>
      <c r="AA55" s="25">
        <f t="shared" si="15"/>
        <v>0</v>
      </c>
      <c r="AB55" s="102">
        <f t="shared" si="16"/>
        <v>1</v>
      </c>
      <c r="AC55" s="72">
        <f t="shared" si="7"/>
        <v>1</v>
      </c>
      <c r="AD55" s="74"/>
    </row>
    <row r="56" spans="1:30" ht="12.75">
      <c r="A56" s="127" t="s">
        <v>84</v>
      </c>
      <c r="B56" s="130"/>
      <c r="C56" s="130"/>
      <c r="D56" s="97"/>
      <c r="E56" s="126">
        <v>1</v>
      </c>
      <c r="F56" s="126"/>
      <c r="G56" s="96">
        <f t="shared" si="22"/>
        <v>1</v>
      </c>
      <c r="H56" s="22"/>
      <c r="I56" s="23"/>
      <c r="J56" s="23"/>
      <c r="K56" s="25">
        <f t="shared" si="23"/>
        <v>0</v>
      </c>
      <c r="L56" s="49"/>
      <c r="M56" s="50"/>
      <c r="N56" s="50"/>
      <c r="O56" s="74">
        <f t="shared" si="24"/>
        <v>0</v>
      </c>
      <c r="P56" s="89"/>
      <c r="Q56" s="23"/>
      <c r="R56" s="23"/>
      <c r="S56" s="25">
        <f t="shared" si="25"/>
        <v>0</v>
      </c>
      <c r="T56" s="49"/>
      <c r="U56" s="50"/>
      <c r="V56" s="50"/>
      <c r="W56" s="74">
        <f t="shared" si="26"/>
        <v>0</v>
      </c>
      <c r="X56" s="22"/>
      <c r="Y56" s="23"/>
      <c r="Z56" s="23"/>
      <c r="AA56" s="25">
        <f t="shared" si="15"/>
        <v>0</v>
      </c>
      <c r="AB56" s="102">
        <f t="shared" si="16"/>
        <v>1</v>
      </c>
      <c r="AC56" s="72">
        <f t="shared" si="7"/>
        <v>1</v>
      </c>
      <c r="AD56" s="74"/>
    </row>
    <row r="57" spans="1:30" ht="12.75">
      <c r="A57" s="127" t="s">
        <v>85</v>
      </c>
      <c r="B57" s="130"/>
      <c r="C57" s="131" t="s">
        <v>43</v>
      </c>
      <c r="D57" s="49"/>
      <c r="E57" s="126">
        <v>1</v>
      </c>
      <c r="F57" s="126"/>
      <c r="G57" s="96">
        <f t="shared" si="22"/>
        <v>1</v>
      </c>
      <c r="H57" s="22"/>
      <c r="I57" s="23"/>
      <c r="J57" s="23"/>
      <c r="K57" s="25">
        <f t="shared" si="23"/>
        <v>0</v>
      </c>
      <c r="L57" s="49"/>
      <c r="M57" s="50"/>
      <c r="N57" s="50"/>
      <c r="O57" s="74">
        <f t="shared" si="24"/>
        <v>0</v>
      </c>
      <c r="P57" s="89"/>
      <c r="Q57" s="23"/>
      <c r="R57" s="23"/>
      <c r="S57" s="25">
        <f t="shared" si="25"/>
        <v>0</v>
      </c>
      <c r="T57" s="49"/>
      <c r="U57" s="50"/>
      <c r="V57" s="50"/>
      <c r="W57" s="74">
        <f t="shared" si="26"/>
        <v>0</v>
      </c>
      <c r="X57" s="22"/>
      <c r="Y57" s="23"/>
      <c r="Z57" s="23"/>
      <c r="AA57" s="25">
        <f t="shared" si="15"/>
        <v>0</v>
      </c>
      <c r="AB57" s="102">
        <f t="shared" si="16"/>
        <v>1</v>
      </c>
      <c r="AC57" s="72">
        <f t="shared" si="7"/>
        <v>1</v>
      </c>
      <c r="AD57" s="74"/>
    </row>
    <row r="58" spans="1:30" ht="12.75">
      <c r="A58" s="128" t="s">
        <v>96</v>
      </c>
      <c r="B58" s="123"/>
      <c r="C58" s="104" t="s">
        <v>39</v>
      </c>
      <c r="D58" s="49"/>
      <c r="E58" s="50"/>
      <c r="F58" s="50"/>
      <c r="G58" s="96">
        <f t="shared" si="22"/>
        <v>0</v>
      </c>
      <c r="H58" s="22"/>
      <c r="I58" s="23">
        <v>1</v>
      </c>
      <c r="J58" s="23"/>
      <c r="K58" s="25">
        <f t="shared" si="23"/>
        <v>1</v>
      </c>
      <c r="L58" s="49"/>
      <c r="M58" s="50"/>
      <c r="N58" s="50"/>
      <c r="O58" s="74">
        <f t="shared" si="24"/>
        <v>0</v>
      </c>
      <c r="P58" s="89"/>
      <c r="Q58" s="23"/>
      <c r="R58" s="23"/>
      <c r="S58" s="25">
        <f t="shared" si="25"/>
        <v>0</v>
      </c>
      <c r="T58" s="49"/>
      <c r="U58" s="50"/>
      <c r="V58" s="50"/>
      <c r="W58" s="74">
        <f t="shared" si="26"/>
        <v>0</v>
      </c>
      <c r="X58" s="22"/>
      <c r="Y58" s="23"/>
      <c r="Z58" s="23"/>
      <c r="AA58" s="25">
        <f t="shared" si="15"/>
        <v>0</v>
      </c>
      <c r="AB58" s="102">
        <f t="shared" si="16"/>
        <v>1</v>
      </c>
      <c r="AC58" s="72">
        <f t="shared" si="7"/>
        <v>1</v>
      </c>
      <c r="AD58" s="74"/>
    </row>
    <row r="59" spans="1:30" ht="12.75">
      <c r="A59" s="128" t="s">
        <v>45</v>
      </c>
      <c r="B59" s="123"/>
      <c r="C59" s="104" t="s">
        <v>39</v>
      </c>
      <c r="D59" s="49"/>
      <c r="E59" s="50"/>
      <c r="F59" s="50"/>
      <c r="G59" s="96">
        <f t="shared" si="22"/>
        <v>0</v>
      </c>
      <c r="H59" s="22"/>
      <c r="I59" s="23">
        <v>1</v>
      </c>
      <c r="J59" s="23"/>
      <c r="K59" s="25">
        <f t="shared" si="23"/>
        <v>1</v>
      </c>
      <c r="L59" s="49"/>
      <c r="M59" s="50"/>
      <c r="N59" s="50"/>
      <c r="O59" s="74">
        <f t="shared" si="24"/>
        <v>0</v>
      </c>
      <c r="P59" s="89"/>
      <c r="Q59" s="23"/>
      <c r="R59" s="23"/>
      <c r="S59" s="25">
        <f t="shared" si="25"/>
        <v>0</v>
      </c>
      <c r="T59" s="49"/>
      <c r="U59" s="50"/>
      <c r="V59" s="50"/>
      <c r="W59" s="74">
        <f t="shared" si="26"/>
        <v>0</v>
      </c>
      <c r="X59" s="154" t="s">
        <v>55</v>
      </c>
      <c r="Y59" s="23"/>
      <c r="Z59" s="23"/>
      <c r="AA59" s="25">
        <f t="shared" si="15"/>
        <v>0</v>
      </c>
      <c r="AB59" s="102">
        <f t="shared" si="16"/>
        <v>1</v>
      </c>
      <c r="AC59" s="72">
        <f t="shared" si="7"/>
        <v>1</v>
      </c>
      <c r="AD59" s="74"/>
    </row>
    <row r="60" spans="1:30" ht="12.75">
      <c r="A60" s="83" t="s">
        <v>114</v>
      </c>
      <c r="B60" s="123"/>
      <c r="C60" s="103"/>
      <c r="D60" s="49"/>
      <c r="E60" s="50"/>
      <c r="F60" s="50"/>
      <c r="G60" s="96"/>
      <c r="H60" s="22"/>
      <c r="I60" s="23"/>
      <c r="J60" s="23"/>
      <c r="K60" s="25"/>
      <c r="L60" s="49"/>
      <c r="M60" s="50">
        <v>1</v>
      </c>
      <c r="N60" s="50"/>
      <c r="O60" s="74">
        <f t="shared" si="24"/>
        <v>1</v>
      </c>
      <c r="P60" s="90"/>
      <c r="Q60" s="24"/>
      <c r="R60" s="24"/>
      <c r="S60" s="25">
        <f t="shared" si="25"/>
        <v>0</v>
      </c>
      <c r="T60" s="49"/>
      <c r="U60" s="50"/>
      <c r="V60" s="50"/>
      <c r="W60" s="74">
        <f t="shared" si="26"/>
        <v>0</v>
      </c>
      <c r="X60" s="22"/>
      <c r="Y60" s="23"/>
      <c r="Z60" s="23"/>
      <c r="AA60" s="25">
        <f t="shared" si="15"/>
        <v>0</v>
      </c>
      <c r="AB60" s="102">
        <f t="shared" si="16"/>
        <v>1</v>
      </c>
      <c r="AC60" s="72">
        <f t="shared" si="7"/>
        <v>1</v>
      </c>
      <c r="AD60" s="74"/>
    </row>
    <row r="61" spans="1:30" ht="12.75">
      <c r="A61" s="128" t="s">
        <v>128</v>
      </c>
      <c r="B61" s="123"/>
      <c r="C61" s="104"/>
      <c r="D61" s="49"/>
      <c r="E61" s="50"/>
      <c r="F61" s="50"/>
      <c r="G61" s="96"/>
      <c r="H61" s="22"/>
      <c r="I61" s="23"/>
      <c r="J61" s="23"/>
      <c r="K61" s="25"/>
      <c r="L61" s="49"/>
      <c r="M61" s="50"/>
      <c r="N61" s="50"/>
      <c r="O61" s="74"/>
      <c r="P61" s="90"/>
      <c r="Q61" s="24">
        <v>1</v>
      </c>
      <c r="R61" s="24"/>
      <c r="S61" s="25">
        <f t="shared" si="25"/>
        <v>1</v>
      </c>
      <c r="T61" s="49"/>
      <c r="U61" s="50"/>
      <c r="V61" s="50"/>
      <c r="W61" s="74">
        <f t="shared" si="26"/>
        <v>0</v>
      </c>
      <c r="X61" s="22"/>
      <c r="Y61" s="23"/>
      <c r="Z61" s="23"/>
      <c r="AA61" s="25">
        <f t="shared" si="15"/>
        <v>0</v>
      </c>
      <c r="AB61" s="102">
        <f t="shared" si="16"/>
        <v>1</v>
      </c>
      <c r="AC61" s="72">
        <f t="shared" si="7"/>
        <v>1</v>
      </c>
      <c r="AD61" s="74"/>
    </row>
    <row r="62" spans="1:30" ht="12.75">
      <c r="A62" s="128" t="s">
        <v>129</v>
      </c>
      <c r="B62" s="123"/>
      <c r="C62" s="104"/>
      <c r="D62" s="49"/>
      <c r="E62" s="50"/>
      <c r="F62" s="50"/>
      <c r="G62" s="96"/>
      <c r="H62" s="22"/>
      <c r="I62" s="23"/>
      <c r="J62" s="23"/>
      <c r="K62" s="25"/>
      <c r="L62" s="49"/>
      <c r="M62" s="50"/>
      <c r="N62" s="50"/>
      <c r="O62" s="74"/>
      <c r="P62" s="90"/>
      <c r="Q62" s="24">
        <v>1</v>
      </c>
      <c r="R62" s="24"/>
      <c r="S62" s="25">
        <f t="shared" si="25"/>
        <v>1</v>
      </c>
      <c r="T62" s="49"/>
      <c r="U62" s="50"/>
      <c r="V62" s="50"/>
      <c r="W62" s="74">
        <f t="shared" si="26"/>
        <v>0</v>
      </c>
      <c r="X62" s="22"/>
      <c r="Y62" s="23"/>
      <c r="Z62" s="23"/>
      <c r="AA62" s="25">
        <f t="shared" si="15"/>
        <v>0</v>
      </c>
      <c r="AB62" s="102">
        <f t="shared" si="16"/>
        <v>1</v>
      </c>
      <c r="AC62" s="72">
        <f t="shared" si="7"/>
        <v>1</v>
      </c>
      <c r="AD62" s="74"/>
    </row>
    <row r="63" spans="1:30" ht="12.75">
      <c r="A63" s="128" t="s">
        <v>138</v>
      </c>
      <c r="B63" s="123"/>
      <c r="C63" s="104"/>
      <c r="D63" s="49"/>
      <c r="E63" s="50"/>
      <c r="F63" s="50"/>
      <c r="G63" s="96"/>
      <c r="H63" s="22"/>
      <c r="I63" s="23"/>
      <c r="J63" s="23"/>
      <c r="K63" s="25"/>
      <c r="L63" s="49"/>
      <c r="M63" s="50"/>
      <c r="N63" s="50"/>
      <c r="O63" s="74"/>
      <c r="P63" s="90"/>
      <c r="Q63" s="24"/>
      <c r="R63" s="24"/>
      <c r="S63" s="25"/>
      <c r="T63" s="49"/>
      <c r="U63" s="50"/>
      <c r="V63" s="50"/>
      <c r="W63" s="74"/>
      <c r="X63" s="22"/>
      <c r="Y63" s="23">
        <v>1</v>
      </c>
      <c r="Z63" s="23"/>
      <c r="AA63" s="25">
        <f t="shared" si="15"/>
        <v>1</v>
      </c>
      <c r="AB63" s="102">
        <f t="shared" si="16"/>
        <v>1</v>
      </c>
      <c r="AC63" s="72">
        <v>1</v>
      </c>
      <c r="AD63" s="74"/>
    </row>
    <row r="64" spans="1:30" ht="12.75">
      <c r="A64" s="128" t="s">
        <v>139</v>
      </c>
      <c r="B64" s="123"/>
      <c r="C64" s="104"/>
      <c r="D64" s="49"/>
      <c r="E64" s="50"/>
      <c r="F64" s="50"/>
      <c r="G64" s="96"/>
      <c r="H64" s="22"/>
      <c r="I64" s="23"/>
      <c r="J64" s="23"/>
      <c r="K64" s="25"/>
      <c r="L64" s="49"/>
      <c r="M64" s="50"/>
      <c r="N64" s="50"/>
      <c r="O64" s="74"/>
      <c r="P64" s="90"/>
      <c r="Q64" s="24"/>
      <c r="R64" s="24"/>
      <c r="S64" s="25"/>
      <c r="T64" s="49"/>
      <c r="U64" s="50"/>
      <c r="V64" s="50"/>
      <c r="W64" s="74"/>
      <c r="X64" s="22"/>
      <c r="Y64" s="23">
        <v>1</v>
      </c>
      <c r="Z64" s="23"/>
      <c r="AA64" s="25">
        <f t="shared" si="15"/>
        <v>1</v>
      </c>
      <c r="AB64" s="102">
        <f t="shared" si="16"/>
        <v>1</v>
      </c>
      <c r="AC64" s="72">
        <v>1</v>
      </c>
      <c r="AD64" s="74"/>
    </row>
  </sheetData>
  <sheetProtection/>
  <printOptions/>
  <pageMargins left="0.75" right="0.75" top="1" bottom="1" header="0.5" footer="0.5"/>
  <pageSetup horizontalDpi="600" verticalDpi="600" orientation="landscape" paperSize="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1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7" sqref="C17"/>
    </sheetView>
  </sheetViews>
  <sheetFormatPr defaultColWidth="9.140625" defaultRowHeight="12.75"/>
  <cols>
    <col min="1" max="1" width="16.7109375" style="0" customWidth="1"/>
    <col min="2" max="3" width="11.00390625" style="0" customWidth="1"/>
    <col min="4" max="19" width="5.57421875" style="1" customWidth="1"/>
    <col min="20" max="20" width="5.57421875" style="9" customWidth="1"/>
    <col min="21" max="27" width="5.57421875" style="1" customWidth="1"/>
    <col min="28" max="28" width="8.421875" style="8" customWidth="1"/>
    <col min="29" max="29" width="9.8515625" style="0" customWidth="1"/>
  </cols>
  <sheetData>
    <row r="1" ht="13.5" thickBot="1"/>
    <row r="2" spans="1:29" ht="13.5" thickBot="1">
      <c r="A2" s="37" t="s">
        <v>25</v>
      </c>
      <c r="B2" s="115"/>
      <c r="C2" s="79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8"/>
      <c r="AC2" s="76"/>
    </row>
    <row r="3" spans="1:30" ht="13.5" thickBot="1">
      <c r="A3" s="41" t="s">
        <v>21</v>
      </c>
      <c r="B3" s="114"/>
      <c r="C3" s="4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111"/>
      <c r="AC3" s="112" t="s">
        <v>24</v>
      </c>
      <c r="AD3" s="113"/>
    </row>
    <row r="4" spans="1:30" s="7" customFormat="1" ht="13.5" thickBot="1">
      <c r="A4" s="44" t="s">
        <v>14</v>
      </c>
      <c r="B4" s="116"/>
      <c r="C4" s="85"/>
      <c r="D4" s="91" t="s">
        <v>47</v>
      </c>
      <c r="E4" s="63"/>
      <c r="F4" s="63"/>
      <c r="G4" s="92"/>
      <c r="H4" s="26" t="s">
        <v>48</v>
      </c>
      <c r="I4" s="27"/>
      <c r="J4" s="27"/>
      <c r="K4" s="28"/>
      <c r="L4" s="55" t="s">
        <v>49</v>
      </c>
      <c r="M4" s="56"/>
      <c r="N4" s="56"/>
      <c r="O4" s="65"/>
      <c r="P4" s="30" t="s">
        <v>88</v>
      </c>
      <c r="Q4" s="27"/>
      <c r="R4" s="27"/>
      <c r="S4" s="27"/>
      <c r="T4" s="55" t="s">
        <v>89</v>
      </c>
      <c r="U4" s="56"/>
      <c r="V4" s="56"/>
      <c r="W4" s="57"/>
      <c r="X4" s="98" t="s">
        <v>90</v>
      </c>
      <c r="Y4" s="99"/>
      <c r="Z4" s="99"/>
      <c r="AA4" s="100"/>
      <c r="AB4" s="66" t="s">
        <v>18</v>
      </c>
      <c r="AC4" s="66" t="s">
        <v>19</v>
      </c>
      <c r="AD4" s="67" t="s">
        <v>22</v>
      </c>
    </row>
    <row r="5" spans="1:30" ht="13.5" thickBot="1">
      <c r="A5" s="81" t="s">
        <v>0</v>
      </c>
      <c r="B5" s="106" t="s">
        <v>101</v>
      </c>
      <c r="C5" s="106" t="s">
        <v>1</v>
      </c>
      <c r="D5" s="93" t="s">
        <v>2</v>
      </c>
      <c r="E5" s="64" t="s">
        <v>3</v>
      </c>
      <c r="F5" s="64" t="s">
        <v>12</v>
      </c>
      <c r="G5" s="94" t="s">
        <v>16</v>
      </c>
      <c r="H5" s="34" t="s">
        <v>2</v>
      </c>
      <c r="I5" s="35" t="s">
        <v>3</v>
      </c>
      <c r="J5" s="35" t="s">
        <v>12</v>
      </c>
      <c r="K5" s="36" t="s">
        <v>16</v>
      </c>
      <c r="L5" s="46" t="s">
        <v>2</v>
      </c>
      <c r="M5" s="47" t="s">
        <v>3</v>
      </c>
      <c r="N5" s="47" t="s">
        <v>12</v>
      </c>
      <c r="O5" s="48" t="s">
        <v>16</v>
      </c>
      <c r="P5" s="34" t="s">
        <v>2</v>
      </c>
      <c r="Q5" s="35" t="s">
        <v>3</v>
      </c>
      <c r="R5" s="35" t="s">
        <v>12</v>
      </c>
      <c r="S5" s="36" t="s">
        <v>16</v>
      </c>
      <c r="T5" s="58" t="s">
        <v>2</v>
      </c>
      <c r="U5" s="59" t="s">
        <v>3</v>
      </c>
      <c r="V5" s="59" t="s">
        <v>12</v>
      </c>
      <c r="W5" s="60" t="s">
        <v>16</v>
      </c>
      <c r="X5" s="19" t="s">
        <v>2</v>
      </c>
      <c r="Y5" s="20" t="s">
        <v>3</v>
      </c>
      <c r="Z5" s="20" t="s">
        <v>12</v>
      </c>
      <c r="AA5" s="21" t="s">
        <v>16</v>
      </c>
      <c r="AB5" s="68" t="s">
        <v>6</v>
      </c>
      <c r="AC5" s="69" t="s">
        <v>20</v>
      </c>
      <c r="AD5" s="101" t="s">
        <v>5</v>
      </c>
    </row>
    <row r="6" spans="1:30" ht="12.75">
      <c r="A6" s="3" t="s">
        <v>106</v>
      </c>
      <c r="B6" s="3">
        <v>296608</v>
      </c>
      <c r="C6" s="3" t="s">
        <v>39</v>
      </c>
      <c r="D6" s="134">
        <v>5</v>
      </c>
      <c r="E6" s="120">
        <v>7</v>
      </c>
      <c r="F6" s="50">
        <v>2</v>
      </c>
      <c r="G6" s="74">
        <f aca="true" t="shared" si="0" ref="G6:G19">E6+F6</f>
        <v>9</v>
      </c>
      <c r="H6" s="89">
        <v>4</v>
      </c>
      <c r="I6" s="23">
        <v>8</v>
      </c>
      <c r="J6" s="23"/>
      <c r="K6" s="95">
        <f aca="true" t="shared" si="1" ref="K6:K19">I6+J6</f>
        <v>8</v>
      </c>
      <c r="L6" s="49">
        <v>4</v>
      </c>
      <c r="M6" s="50">
        <v>8</v>
      </c>
      <c r="N6" s="50">
        <v>2</v>
      </c>
      <c r="O6" s="74">
        <f aca="true" t="shared" si="2" ref="O6:O12">M6+N6</f>
        <v>10</v>
      </c>
      <c r="P6" s="22">
        <v>1</v>
      </c>
      <c r="Q6" s="23">
        <v>11</v>
      </c>
      <c r="R6" s="23">
        <v>3</v>
      </c>
      <c r="S6" s="95">
        <f aca="true" t="shared" si="3" ref="S6:S12">Q6+R6</f>
        <v>14</v>
      </c>
      <c r="T6" s="49">
        <v>1</v>
      </c>
      <c r="U6" s="50">
        <v>11</v>
      </c>
      <c r="V6" s="50">
        <v>3</v>
      </c>
      <c r="W6" s="74">
        <f aca="true" t="shared" si="4" ref="W6:W18">U6+V6</f>
        <v>14</v>
      </c>
      <c r="X6" s="22">
        <v>1</v>
      </c>
      <c r="Y6" s="23">
        <v>11</v>
      </c>
      <c r="Z6" s="23">
        <v>3</v>
      </c>
      <c r="AA6" s="74">
        <f aca="true" t="shared" si="5" ref="AA6:AA18">Y6+Z6</f>
        <v>14</v>
      </c>
      <c r="AB6" s="73">
        <f aca="true" t="shared" si="6" ref="AB6:AB19">SUM(G6+K6+O6+S6+W6+AA6)</f>
        <v>69</v>
      </c>
      <c r="AC6" s="72">
        <f aca="true" t="shared" si="7" ref="AC6:AC19">AB6-MIN(G6,K6,O6,S6,W6,AA6)</f>
        <v>61</v>
      </c>
      <c r="AD6" s="51">
        <v>1</v>
      </c>
    </row>
    <row r="7" spans="1:30" ht="12.75">
      <c r="A7" s="3" t="s">
        <v>102</v>
      </c>
      <c r="B7" s="3">
        <v>243408</v>
      </c>
      <c r="C7" s="3" t="s">
        <v>30</v>
      </c>
      <c r="D7" s="134">
        <v>1</v>
      </c>
      <c r="E7" s="120">
        <v>11</v>
      </c>
      <c r="F7" s="50">
        <v>3</v>
      </c>
      <c r="G7" s="74">
        <f t="shared" si="0"/>
        <v>14</v>
      </c>
      <c r="H7" s="89">
        <v>1</v>
      </c>
      <c r="I7" s="23">
        <v>11</v>
      </c>
      <c r="J7" s="23">
        <v>3</v>
      </c>
      <c r="K7" s="95">
        <f t="shared" si="1"/>
        <v>14</v>
      </c>
      <c r="L7" s="49">
        <v>1</v>
      </c>
      <c r="M7" s="50">
        <v>11</v>
      </c>
      <c r="N7" s="50"/>
      <c r="O7" s="74">
        <f t="shared" si="2"/>
        <v>11</v>
      </c>
      <c r="P7" s="22">
        <v>3</v>
      </c>
      <c r="Q7" s="23">
        <v>9</v>
      </c>
      <c r="R7" s="23"/>
      <c r="S7" s="95">
        <f t="shared" si="3"/>
        <v>9</v>
      </c>
      <c r="T7" s="49">
        <v>5</v>
      </c>
      <c r="U7" s="50">
        <v>7</v>
      </c>
      <c r="V7" s="50"/>
      <c r="W7" s="74">
        <f t="shared" si="4"/>
        <v>7</v>
      </c>
      <c r="X7" s="22">
        <v>4</v>
      </c>
      <c r="Y7" s="23">
        <v>8</v>
      </c>
      <c r="Z7" s="23"/>
      <c r="AA7" s="74">
        <f t="shared" si="5"/>
        <v>8</v>
      </c>
      <c r="AB7" s="73">
        <f t="shared" si="6"/>
        <v>63</v>
      </c>
      <c r="AC7" s="72">
        <f t="shared" si="7"/>
        <v>56</v>
      </c>
      <c r="AD7" s="51">
        <v>2</v>
      </c>
    </row>
    <row r="8" spans="1:30" ht="12.75">
      <c r="A8" s="3" t="s">
        <v>104</v>
      </c>
      <c r="B8" s="3">
        <v>293734</v>
      </c>
      <c r="C8" s="3" t="s">
        <v>39</v>
      </c>
      <c r="D8" s="52">
        <v>3</v>
      </c>
      <c r="E8" s="120">
        <v>9</v>
      </c>
      <c r="F8" s="120"/>
      <c r="G8" s="74">
        <f t="shared" si="0"/>
        <v>9</v>
      </c>
      <c r="H8" s="89">
        <v>2</v>
      </c>
      <c r="I8" s="23">
        <v>10</v>
      </c>
      <c r="J8" s="23">
        <v>2</v>
      </c>
      <c r="K8" s="95">
        <f t="shared" si="1"/>
        <v>12</v>
      </c>
      <c r="L8" s="49">
        <v>2</v>
      </c>
      <c r="M8" s="50">
        <v>10</v>
      </c>
      <c r="N8" s="50">
        <v>1</v>
      </c>
      <c r="O8" s="74">
        <f t="shared" si="2"/>
        <v>11</v>
      </c>
      <c r="P8" s="22">
        <v>2</v>
      </c>
      <c r="Q8" s="23">
        <v>10</v>
      </c>
      <c r="R8" s="23">
        <v>2</v>
      </c>
      <c r="S8" s="95">
        <f t="shared" si="3"/>
        <v>12</v>
      </c>
      <c r="T8" s="49">
        <v>2</v>
      </c>
      <c r="U8" s="50">
        <v>10</v>
      </c>
      <c r="V8" s="50">
        <v>2</v>
      </c>
      <c r="W8" s="74">
        <f t="shared" si="4"/>
        <v>12</v>
      </c>
      <c r="X8" s="22"/>
      <c r="Y8" s="23"/>
      <c r="Z8" s="23"/>
      <c r="AA8" s="74">
        <f t="shared" si="5"/>
        <v>0</v>
      </c>
      <c r="AB8" s="73">
        <f t="shared" si="6"/>
        <v>56</v>
      </c>
      <c r="AC8" s="72">
        <f t="shared" si="7"/>
        <v>56</v>
      </c>
      <c r="AD8" s="51">
        <v>3</v>
      </c>
    </row>
    <row r="9" spans="1:30" ht="12.75">
      <c r="A9" s="3" t="s">
        <v>105</v>
      </c>
      <c r="B9" s="3">
        <v>294402</v>
      </c>
      <c r="C9" s="3" t="s">
        <v>39</v>
      </c>
      <c r="D9" s="134">
        <v>4</v>
      </c>
      <c r="E9" s="120">
        <v>8</v>
      </c>
      <c r="F9" s="50">
        <v>1</v>
      </c>
      <c r="G9" s="74">
        <f t="shared" si="0"/>
        <v>9</v>
      </c>
      <c r="H9" s="89">
        <v>3</v>
      </c>
      <c r="I9" s="23">
        <v>9</v>
      </c>
      <c r="J9" s="23">
        <v>1</v>
      </c>
      <c r="K9" s="95">
        <f t="shared" si="1"/>
        <v>10</v>
      </c>
      <c r="L9" s="49">
        <v>5</v>
      </c>
      <c r="M9" s="50">
        <v>7</v>
      </c>
      <c r="N9" s="50">
        <v>3</v>
      </c>
      <c r="O9" s="74">
        <f t="shared" si="2"/>
        <v>10</v>
      </c>
      <c r="P9" s="22">
        <v>5</v>
      </c>
      <c r="Q9" s="23">
        <v>7</v>
      </c>
      <c r="R9" s="23"/>
      <c r="S9" s="95">
        <f t="shared" si="3"/>
        <v>7</v>
      </c>
      <c r="T9" s="49">
        <v>4</v>
      </c>
      <c r="U9" s="50">
        <v>8</v>
      </c>
      <c r="V9" s="50"/>
      <c r="W9" s="74">
        <f t="shared" si="4"/>
        <v>8</v>
      </c>
      <c r="X9" s="22">
        <v>2</v>
      </c>
      <c r="Y9" s="23">
        <v>10</v>
      </c>
      <c r="Z9" s="23">
        <v>2</v>
      </c>
      <c r="AA9" s="74">
        <f t="shared" si="5"/>
        <v>12</v>
      </c>
      <c r="AB9" s="73">
        <f t="shared" si="6"/>
        <v>56</v>
      </c>
      <c r="AC9" s="72">
        <f t="shared" si="7"/>
        <v>49</v>
      </c>
      <c r="AD9" s="51">
        <v>4</v>
      </c>
    </row>
    <row r="10" spans="1:30" ht="12.75">
      <c r="A10" s="3" t="s">
        <v>103</v>
      </c>
      <c r="B10" s="3">
        <v>298513</v>
      </c>
      <c r="C10" s="3" t="s">
        <v>30</v>
      </c>
      <c r="D10" s="134">
        <v>2</v>
      </c>
      <c r="E10" s="120">
        <v>10</v>
      </c>
      <c r="F10" s="120"/>
      <c r="G10" s="74">
        <f t="shared" si="0"/>
        <v>10</v>
      </c>
      <c r="H10" s="89">
        <v>6</v>
      </c>
      <c r="I10" s="23">
        <v>6</v>
      </c>
      <c r="J10" s="23"/>
      <c r="K10" s="95">
        <f t="shared" si="1"/>
        <v>6</v>
      </c>
      <c r="L10" s="49">
        <v>3</v>
      </c>
      <c r="M10" s="50">
        <v>9</v>
      </c>
      <c r="N10" s="50"/>
      <c r="O10" s="74">
        <f t="shared" si="2"/>
        <v>9</v>
      </c>
      <c r="P10" s="22">
        <v>4</v>
      </c>
      <c r="Q10" s="23">
        <v>8</v>
      </c>
      <c r="R10" s="23">
        <v>1</v>
      </c>
      <c r="S10" s="95">
        <f t="shared" si="3"/>
        <v>9</v>
      </c>
      <c r="T10" s="49"/>
      <c r="U10" s="50"/>
      <c r="V10" s="50"/>
      <c r="W10" s="74">
        <f t="shared" si="4"/>
        <v>0</v>
      </c>
      <c r="X10" s="22">
        <v>5</v>
      </c>
      <c r="Y10" s="23">
        <v>7</v>
      </c>
      <c r="Z10" s="23"/>
      <c r="AA10" s="74">
        <f t="shared" si="5"/>
        <v>7</v>
      </c>
      <c r="AB10" s="73">
        <f t="shared" si="6"/>
        <v>41</v>
      </c>
      <c r="AC10" s="72">
        <f t="shared" si="7"/>
        <v>41</v>
      </c>
      <c r="AD10" s="51">
        <v>5</v>
      </c>
    </row>
    <row r="11" spans="1:30" ht="12.75">
      <c r="A11" s="3" t="s">
        <v>107</v>
      </c>
      <c r="B11" s="3">
        <v>257049</v>
      </c>
      <c r="C11" s="3" t="s">
        <v>30</v>
      </c>
      <c r="D11" s="52">
        <v>6</v>
      </c>
      <c r="E11" s="120">
        <v>6</v>
      </c>
      <c r="F11" s="120"/>
      <c r="G11" s="74">
        <f t="shared" si="0"/>
        <v>6</v>
      </c>
      <c r="H11" s="89">
        <v>5</v>
      </c>
      <c r="I11" s="23">
        <v>7</v>
      </c>
      <c r="J11" s="23"/>
      <c r="K11" s="95">
        <f t="shared" si="1"/>
        <v>7</v>
      </c>
      <c r="L11" s="49">
        <v>6</v>
      </c>
      <c r="M11" s="50">
        <v>6</v>
      </c>
      <c r="N11" s="50"/>
      <c r="O11" s="74">
        <f t="shared" si="2"/>
        <v>6</v>
      </c>
      <c r="P11" s="22">
        <v>7</v>
      </c>
      <c r="Q11" s="23">
        <v>5</v>
      </c>
      <c r="R11" s="23"/>
      <c r="S11" s="95">
        <f t="shared" si="3"/>
        <v>5</v>
      </c>
      <c r="T11" s="49">
        <v>7</v>
      </c>
      <c r="U11" s="50">
        <v>5</v>
      </c>
      <c r="V11" s="50"/>
      <c r="W11" s="74">
        <f t="shared" si="4"/>
        <v>5</v>
      </c>
      <c r="X11" s="22">
        <v>6</v>
      </c>
      <c r="Y11" s="23">
        <v>6</v>
      </c>
      <c r="Z11" s="23"/>
      <c r="AA11" s="74">
        <f t="shared" si="5"/>
        <v>6</v>
      </c>
      <c r="AB11" s="73">
        <f t="shared" si="6"/>
        <v>35</v>
      </c>
      <c r="AC11" s="72">
        <f t="shared" si="7"/>
        <v>30</v>
      </c>
      <c r="AD11" s="51">
        <v>6</v>
      </c>
    </row>
    <row r="12" spans="1:30" ht="12.75">
      <c r="A12" s="3" t="s">
        <v>108</v>
      </c>
      <c r="B12" s="3">
        <v>289699</v>
      </c>
      <c r="C12" s="3" t="s">
        <v>30</v>
      </c>
      <c r="D12" s="134">
        <v>7</v>
      </c>
      <c r="E12" s="120">
        <v>5</v>
      </c>
      <c r="F12" s="120"/>
      <c r="G12" s="74">
        <f t="shared" si="0"/>
        <v>5</v>
      </c>
      <c r="H12" s="89">
        <v>7</v>
      </c>
      <c r="I12" s="23">
        <v>5</v>
      </c>
      <c r="J12" s="23"/>
      <c r="K12" s="95">
        <f t="shared" si="1"/>
        <v>5</v>
      </c>
      <c r="L12" s="49"/>
      <c r="M12" s="50"/>
      <c r="N12" s="50"/>
      <c r="O12" s="74">
        <f t="shared" si="2"/>
        <v>0</v>
      </c>
      <c r="P12" s="22">
        <v>8</v>
      </c>
      <c r="Q12" s="23">
        <v>4</v>
      </c>
      <c r="R12" s="23"/>
      <c r="S12" s="95">
        <f t="shared" si="3"/>
        <v>4</v>
      </c>
      <c r="T12" s="49">
        <v>8</v>
      </c>
      <c r="U12" s="50">
        <v>4</v>
      </c>
      <c r="V12" s="50"/>
      <c r="W12" s="74">
        <f t="shared" si="4"/>
        <v>4</v>
      </c>
      <c r="X12" s="22">
        <v>9</v>
      </c>
      <c r="Y12" s="23">
        <v>3</v>
      </c>
      <c r="Z12" s="23"/>
      <c r="AA12" s="74">
        <f t="shared" si="5"/>
        <v>3</v>
      </c>
      <c r="AB12" s="73">
        <f t="shared" si="6"/>
        <v>21</v>
      </c>
      <c r="AC12" s="72">
        <f t="shared" si="7"/>
        <v>21</v>
      </c>
      <c r="AD12" s="51">
        <v>7</v>
      </c>
    </row>
    <row r="13" spans="1:30" ht="12.75">
      <c r="A13" s="24" t="s">
        <v>133</v>
      </c>
      <c r="B13" s="83"/>
      <c r="C13" s="24" t="s">
        <v>39</v>
      </c>
      <c r="D13" s="134"/>
      <c r="E13" s="52"/>
      <c r="F13" s="52"/>
      <c r="G13" s="74">
        <f t="shared" si="0"/>
        <v>0</v>
      </c>
      <c r="H13" s="89"/>
      <c r="I13" s="23"/>
      <c r="J13" s="23"/>
      <c r="K13" s="95">
        <f t="shared" si="1"/>
        <v>0</v>
      </c>
      <c r="L13" s="49"/>
      <c r="M13" s="50"/>
      <c r="N13" s="50"/>
      <c r="O13" s="74">
        <v>0</v>
      </c>
      <c r="P13" s="22"/>
      <c r="Q13" s="23"/>
      <c r="R13" s="23"/>
      <c r="S13" s="95"/>
      <c r="T13" s="49">
        <v>3</v>
      </c>
      <c r="U13" s="50">
        <v>9</v>
      </c>
      <c r="V13" s="50">
        <v>1</v>
      </c>
      <c r="W13" s="74">
        <f t="shared" si="4"/>
        <v>10</v>
      </c>
      <c r="X13" s="22">
        <v>3</v>
      </c>
      <c r="Y13" s="23">
        <v>9</v>
      </c>
      <c r="Z13" s="23">
        <v>1</v>
      </c>
      <c r="AA13" s="74">
        <f t="shared" si="5"/>
        <v>10</v>
      </c>
      <c r="AB13" s="73">
        <f t="shared" si="6"/>
        <v>20</v>
      </c>
      <c r="AC13" s="72">
        <f t="shared" si="7"/>
        <v>20</v>
      </c>
      <c r="AD13" s="51">
        <v>8</v>
      </c>
    </row>
    <row r="14" spans="1:30" ht="12.75">
      <c r="A14" s="125" t="s">
        <v>118</v>
      </c>
      <c r="B14" s="3">
        <v>293812</v>
      </c>
      <c r="C14" s="3" t="s">
        <v>30</v>
      </c>
      <c r="D14" s="134">
        <v>8</v>
      </c>
      <c r="E14" s="120">
        <v>4</v>
      </c>
      <c r="F14" s="120"/>
      <c r="G14" s="74">
        <f t="shared" si="0"/>
        <v>4</v>
      </c>
      <c r="H14" s="89">
        <v>8</v>
      </c>
      <c r="I14" s="23">
        <v>4</v>
      </c>
      <c r="J14" s="23"/>
      <c r="K14" s="95">
        <f t="shared" si="1"/>
        <v>4</v>
      </c>
      <c r="L14" s="49">
        <v>7</v>
      </c>
      <c r="M14" s="50">
        <v>5</v>
      </c>
      <c r="N14" s="50"/>
      <c r="O14" s="74">
        <f>M14+N14</f>
        <v>5</v>
      </c>
      <c r="P14" s="22">
        <v>9</v>
      </c>
      <c r="Q14" s="23">
        <v>3</v>
      </c>
      <c r="R14" s="23"/>
      <c r="S14" s="95">
        <f>Q14+R14</f>
        <v>3</v>
      </c>
      <c r="T14" s="49">
        <v>9</v>
      </c>
      <c r="U14" s="50">
        <v>3</v>
      </c>
      <c r="V14" s="50"/>
      <c r="W14" s="74">
        <f t="shared" si="4"/>
        <v>3</v>
      </c>
      <c r="X14" s="22"/>
      <c r="Y14" s="23">
        <v>1</v>
      </c>
      <c r="Z14" s="23"/>
      <c r="AA14" s="74">
        <f t="shared" si="5"/>
        <v>1</v>
      </c>
      <c r="AB14" s="73">
        <f t="shared" si="6"/>
        <v>20</v>
      </c>
      <c r="AC14" s="72">
        <f t="shared" si="7"/>
        <v>19</v>
      </c>
      <c r="AD14" s="51">
        <v>9</v>
      </c>
    </row>
    <row r="15" spans="1:30" ht="12.75">
      <c r="A15" s="3" t="s">
        <v>109</v>
      </c>
      <c r="B15" s="130">
        <v>188926</v>
      </c>
      <c r="C15" s="130" t="s">
        <v>43</v>
      </c>
      <c r="D15" s="108">
        <v>9</v>
      </c>
      <c r="E15" s="120">
        <v>3</v>
      </c>
      <c r="F15" s="120"/>
      <c r="G15" s="96">
        <f t="shared" si="0"/>
        <v>3</v>
      </c>
      <c r="H15" s="107">
        <v>9</v>
      </c>
      <c r="I15" s="23">
        <v>3</v>
      </c>
      <c r="J15" s="23"/>
      <c r="K15" s="95">
        <f t="shared" si="1"/>
        <v>3</v>
      </c>
      <c r="L15" s="49">
        <v>8</v>
      </c>
      <c r="M15" s="50">
        <v>4</v>
      </c>
      <c r="N15" s="50"/>
      <c r="O15" s="96">
        <f>M15+N15</f>
        <v>4</v>
      </c>
      <c r="P15" s="22">
        <v>10</v>
      </c>
      <c r="Q15" s="23">
        <v>1</v>
      </c>
      <c r="R15" s="23"/>
      <c r="S15" s="95">
        <f>Q15+R15</f>
        <v>1</v>
      </c>
      <c r="T15" s="49">
        <v>10</v>
      </c>
      <c r="U15" s="50">
        <v>2</v>
      </c>
      <c r="V15" s="50"/>
      <c r="W15" s="74">
        <f t="shared" si="4"/>
        <v>2</v>
      </c>
      <c r="X15" s="22"/>
      <c r="Y15" s="23"/>
      <c r="Z15" s="23"/>
      <c r="AA15" s="74">
        <f t="shared" si="5"/>
        <v>0</v>
      </c>
      <c r="AB15" s="73">
        <f t="shared" si="6"/>
        <v>13</v>
      </c>
      <c r="AC15" s="72">
        <f t="shared" si="7"/>
        <v>13</v>
      </c>
      <c r="AD15" s="51">
        <v>10</v>
      </c>
    </row>
    <row r="16" spans="1:30" ht="12.75">
      <c r="A16" s="24" t="s">
        <v>131</v>
      </c>
      <c r="B16" s="124"/>
      <c r="C16" s="87" t="s">
        <v>43</v>
      </c>
      <c r="D16" s="97"/>
      <c r="E16" s="52"/>
      <c r="F16" s="52"/>
      <c r="G16" s="96">
        <f t="shared" si="0"/>
        <v>0</v>
      </c>
      <c r="H16" s="22"/>
      <c r="I16" s="23"/>
      <c r="J16" s="23"/>
      <c r="K16" s="95">
        <f t="shared" si="1"/>
        <v>0</v>
      </c>
      <c r="L16" s="49"/>
      <c r="M16" s="50"/>
      <c r="N16" s="50"/>
      <c r="O16" s="96"/>
      <c r="P16" s="22">
        <v>6</v>
      </c>
      <c r="Q16" s="23">
        <v>6</v>
      </c>
      <c r="R16" s="23"/>
      <c r="S16" s="95">
        <f>Q16+R16</f>
        <v>6</v>
      </c>
      <c r="T16" s="49"/>
      <c r="U16" s="50"/>
      <c r="V16" s="50"/>
      <c r="W16" s="74">
        <f t="shared" si="4"/>
        <v>0</v>
      </c>
      <c r="X16" s="22">
        <v>7</v>
      </c>
      <c r="Y16" s="23">
        <v>5</v>
      </c>
      <c r="Z16" s="23"/>
      <c r="AA16" s="74">
        <f t="shared" si="5"/>
        <v>5</v>
      </c>
      <c r="AB16" s="73">
        <f t="shared" si="6"/>
        <v>11</v>
      </c>
      <c r="AC16" s="72">
        <f t="shared" si="7"/>
        <v>11</v>
      </c>
      <c r="AD16" s="51">
        <v>11</v>
      </c>
    </row>
    <row r="17" spans="1:30" ht="12.75">
      <c r="A17" s="24" t="s">
        <v>134</v>
      </c>
      <c r="B17" s="124"/>
      <c r="C17" s="87"/>
      <c r="D17" s="108"/>
      <c r="E17" s="52"/>
      <c r="F17" s="52"/>
      <c r="G17" s="96">
        <f t="shared" si="0"/>
        <v>0</v>
      </c>
      <c r="H17" s="22"/>
      <c r="I17" s="23"/>
      <c r="J17" s="23"/>
      <c r="K17" s="95">
        <f t="shared" si="1"/>
        <v>0</v>
      </c>
      <c r="L17" s="49"/>
      <c r="M17" s="50"/>
      <c r="N17" s="50"/>
      <c r="O17" s="96"/>
      <c r="P17" s="22"/>
      <c r="Q17" s="23"/>
      <c r="R17" s="23"/>
      <c r="S17" s="95"/>
      <c r="T17" s="49">
        <v>6</v>
      </c>
      <c r="U17" s="50">
        <v>6</v>
      </c>
      <c r="V17" s="50"/>
      <c r="W17" s="74">
        <f t="shared" si="4"/>
        <v>6</v>
      </c>
      <c r="X17" s="22">
        <v>10</v>
      </c>
      <c r="Y17" s="23">
        <v>2</v>
      </c>
      <c r="Z17" s="23"/>
      <c r="AA17" s="74">
        <f t="shared" si="5"/>
        <v>2</v>
      </c>
      <c r="AB17" s="73">
        <f t="shared" si="6"/>
        <v>8</v>
      </c>
      <c r="AC17" s="72">
        <f t="shared" si="7"/>
        <v>8</v>
      </c>
      <c r="AD17" s="51">
        <v>12</v>
      </c>
    </row>
    <row r="18" spans="1:30" ht="12.75">
      <c r="A18" s="24" t="s">
        <v>141</v>
      </c>
      <c r="B18" s="124"/>
      <c r="C18" s="87"/>
      <c r="D18" s="97"/>
      <c r="E18" s="52"/>
      <c r="F18" s="52"/>
      <c r="G18" s="96">
        <f t="shared" si="0"/>
        <v>0</v>
      </c>
      <c r="H18" s="22"/>
      <c r="I18" s="23"/>
      <c r="J18" s="23"/>
      <c r="K18" s="95">
        <f t="shared" si="1"/>
        <v>0</v>
      </c>
      <c r="L18" s="49"/>
      <c r="M18" s="50"/>
      <c r="N18" s="50"/>
      <c r="O18" s="96"/>
      <c r="P18" s="22"/>
      <c r="Q18" s="23"/>
      <c r="R18" s="23"/>
      <c r="S18" s="95"/>
      <c r="T18" s="49"/>
      <c r="U18" s="50"/>
      <c r="V18" s="50"/>
      <c r="W18" s="74">
        <f t="shared" si="4"/>
        <v>0</v>
      </c>
      <c r="X18" s="22">
        <v>8</v>
      </c>
      <c r="Y18" s="23">
        <v>4</v>
      </c>
      <c r="Z18" s="23"/>
      <c r="AA18" s="74">
        <f t="shared" si="5"/>
        <v>4</v>
      </c>
      <c r="AB18" s="73">
        <f t="shared" si="6"/>
        <v>4</v>
      </c>
      <c r="AC18" s="72">
        <f t="shared" si="7"/>
        <v>4</v>
      </c>
      <c r="AD18" s="51">
        <v>13</v>
      </c>
    </row>
    <row r="19" spans="1:30" ht="12.75">
      <c r="A19" s="105"/>
      <c r="B19" s="133"/>
      <c r="C19" s="87"/>
      <c r="D19" s="97"/>
      <c r="E19" s="52"/>
      <c r="F19" s="52"/>
      <c r="G19" s="96">
        <f t="shared" si="0"/>
        <v>0</v>
      </c>
      <c r="H19" s="22"/>
      <c r="I19" s="23"/>
      <c r="J19" s="23"/>
      <c r="K19" s="95">
        <f t="shared" si="1"/>
        <v>0</v>
      </c>
      <c r="L19" s="49"/>
      <c r="M19" s="50"/>
      <c r="N19" s="50"/>
      <c r="O19" s="96"/>
      <c r="P19" s="22"/>
      <c r="Q19" s="23"/>
      <c r="R19" s="23"/>
      <c r="S19" s="95"/>
      <c r="T19" s="49"/>
      <c r="U19" s="50"/>
      <c r="V19" s="50"/>
      <c r="W19" s="96"/>
      <c r="X19" s="22"/>
      <c r="Y19" s="23"/>
      <c r="Z19" s="23"/>
      <c r="AA19" s="95"/>
      <c r="AB19" s="73">
        <f t="shared" si="6"/>
        <v>0</v>
      </c>
      <c r="AC19" s="72">
        <f t="shared" si="7"/>
        <v>0</v>
      </c>
      <c r="AD19" s="51"/>
    </row>
  </sheetData>
  <sheetProtection/>
  <printOptions/>
  <pageMargins left="0.75" right="0.75" top="1" bottom="1" header="0.5" footer="0.5"/>
  <pageSetup horizontalDpi="600" verticalDpi="600" orientation="landscape" paperSize="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57"/>
  <sheetViews>
    <sheetView zoomScalePageLayoutView="0" workbookViewId="0" topLeftCell="A4">
      <selection activeCell="I15" sqref="I15"/>
    </sheetView>
  </sheetViews>
  <sheetFormatPr defaultColWidth="9.140625" defaultRowHeight="12.75"/>
  <cols>
    <col min="2" max="2" width="7.140625" style="12" customWidth="1"/>
    <col min="3" max="3" width="18.57421875" style="0" customWidth="1"/>
    <col min="4" max="4" width="8.28125" style="1" customWidth="1"/>
    <col min="5" max="5" width="7.57421875" style="1" customWidth="1"/>
    <col min="6" max="6" width="8.00390625" style="0" customWidth="1"/>
    <col min="7" max="7" width="7.421875" style="0" customWidth="1"/>
    <col min="8" max="8" width="8.57421875" style="0" customWidth="1"/>
    <col min="9" max="9" width="7.140625" style="0" customWidth="1"/>
  </cols>
  <sheetData>
    <row r="2" spans="2:8" ht="18">
      <c r="B2" s="1"/>
      <c r="C2" s="15"/>
      <c r="D2" s="16"/>
      <c r="E2" s="17" t="s">
        <v>110</v>
      </c>
      <c r="F2" s="18"/>
      <c r="G2" s="18"/>
      <c r="H2" s="15"/>
    </row>
    <row r="3" spans="3:8" ht="18">
      <c r="C3" s="15"/>
      <c r="D3" s="16"/>
      <c r="E3" s="16" t="s">
        <v>15</v>
      </c>
      <c r="F3" s="18"/>
      <c r="G3" s="18"/>
      <c r="H3" s="15"/>
    </row>
    <row r="4" ht="12.75">
      <c r="F4" s="7" t="s">
        <v>8</v>
      </c>
    </row>
    <row r="5" spans="2:10" ht="12.75">
      <c r="B5" s="137" t="s">
        <v>5</v>
      </c>
      <c r="C5" s="4"/>
      <c r="D5" s="138">
        <v>40278</v>
      </c>
      <c r="E5" s="138">
        <v>39556</v>
      </c>
      <c r="F5" s="138">
        <v>40292</v>
      </c>
      <c r="G5" s="138">
        <v>40300</v>
      </c>
      <c r="H5" s="138">
        <v>40307</v>
      </c>
      <c r="I5" s="139">
        <v>40314</v>
      </c>
      <c r="J5" s="4" t="s">
        <v>13</v>
      </c>
    </row>
    <row r="6" spans="2:10" ht="12.75">
      <c r="B6" s="3"/>
      <c r="C6" s="2" t="s">
        <v>9</v>
      </c>
      <c r="D6" s="3">
        <v>28</v>
      </c>
      <c r="E6" s="3">
        <v>26</v>
      </c>
      <c r="F6" s="2">
        <v>22</v>
      </c>
      <c r="G6" s="2">
        <v>25</v>
      </c>
      <c r="H6" s="2">
        <v>25</v>
      </c>
      <c r="I6" s="2">
        <v>34</v>
      </c>
      <c r="J6" s="4">
        <f>SUM(D6:I6)</f>
        <v>160</v>
      </c>
    </row>
    <row r="7" spans="2:10" s="7" customFormat="1" ht="12.75">
      <c r="B7" s="3"/>
      <c r="C7" s="135" t="s">
        <v>39</v>
      </c>
      <c r="D7" s="3">
        <v>15</v>
      </c>
      <c r="E7" s="3">
        <v>21</v>
      </c>
      <c r="F7" s="2">
        <v>7</v>
      </c>
      <c r="G7" s="2">
        <v>17</v>
      </c>
      <c r="H7" s="2">
        <v>15</v>
      </c>
      <c r="I7" s="2">
        <v>13</v>
      </c>
      <c r="J7" s="4">
        <f>SUM(D7:I7)</f>
        <v>88</v>
      </c>
    </row>
    <row r="8" spans="2:10" ht="12.75">
      <c r="B8" s="3"/>
      <c r="C8" s="2" t="s">
        <v>10</v>
      </c>
      <c r="D8" s="3">
        <v>12</v>
      </c>
      <c r="E8" s="3">
        <v>9</v>
      </c>
      <c r="F8" s="2">
        <v>16</v>
      </c>
      <c r="G8" s="2">
        <v>20</v>
      </c>
      <c r="H8" s="2">
        <v>22</v>
      </c>
      <c r="I8" s="2">
        <v>9</v>
      </c>
      <c r="J8" s="4">
        <f>SUM(D8:I8)</f>
        <v>88</v>
      </c>
    </row>
    <row r="10" spans="2:6" ht="12.75">
      <c r="B10" s="13"/>
      <c r="D10"/>
      <c r="F10" t="s">
        <v>11</v>
      </c>
    </row>
    <row r="11" spans="2:10" ht="12.75">
      <c r="B11" s="137" t="s">
        <v>5</v>
      </c>
      <c r="C11" s="4"/>
      <c r="D11" s="138">
        <v>40278</v>
      </c>
      <c r="E11" s="138">
        <v>39556</v>
      </c>
      <c r="F11" s="138">
        <v>40292</v>
      </c>
      <c r="G11" s="138">
        <v>40300</v>
      </c>
      <c r="H11" s="138">
        <v>40307</v>
      </c>
      <c r="I11" s="139">
        <v>40314</v>
      </c>
      <c r="J11" s="4" t="s">
        <v>13</v>
      </c>
    </row>
    <row r="12" spans="2:10" s="7" customFormat="1" ht="12.75">
      <c r="B12" s="3"/>
      <c r="C12" s="2" t="s">
        <v>7</v>
      </c>
      <c r="D12" s="3">
        <v>27</v>
      </c>
      <c r="E12" s="3">
        <v>24</v>
      </c>
      <c r="F12" s="2">
        <v>22</v>
      </c>
      <c r="G12" s="2">
        <v>28</v>
      </c>
      <c r="H12" s="2">
        <v>15</v>
      </c>
      <c r="I12" s="2">
        <v>19</v>
      </c>
      <c r="J12" s="4">
        <f>SUM(D12:I12)</f>
        <v>135</v>
      </c>
    </row>
    <row r="13" spans="2:10" ht="12.75">
      <c r="B13" s="3"/>
      <c r="C13" s="2" t="s">
        <v>9</v>
      </c>
      <c r="D13" s="3">
        <v>18</v>
      </c>
      <c r="E13" s="3">
        <v>12</v>
      </c>
      <c r="F13" s="2">
        <v>18</v>
      </c>
      <c r="G13" s="2">
        <v>13</v>
      </c>
      <c r="H13" s="2">
        <v>19</v>
      </c>
      <c r="I13" s="2">
        <v>25</v>
      </c>
      <c r="J13" s="4">
        <f>SUM(D13:I13)</f>
        <v>105</v>
      </c>
    </row>
    <row r="14" spans="2:10" ht="12.75">
      <c r="B14" s="3"/>
      <c r="C14" s="11" t="s">
        <v>4</v>
      </c>
      <c r="D14" s="3">
        <v>3</v>
      </c>
      <c r="E14" s="3">
        <v>8</v>
      </c>
      <c r="F14" s="2">
        <v>3</v>
      </c>
      <c r="G14" s="2">
        <v>3</v>
      </c>
      <c r="H14" s="2">
        <v>10</v>
      </c>
      <c r="I14" s="2">
        <v>5</v>
      </c>
      <c r="J14" s="4">
        <f>SUM(D14:I14)</f>
        <v>32</v>
      </c>
    </row>
    <row r="15" spans="2:10" ht="12.75">
      <c r="B15" s="3"/>
      <c r="C15" s="2" t="s">
        <v>10</v>
      </c>
      <c r="D15" s="3">
        <v>1</v>
      </c>
      <c r="E15" s="3">
        <v>1</v>
      </c>
      <c r="F15" s="2">
        <v>10</v>
      </c>
      <c r="G15" s="2">
        <v>12</v>
      </c>
      <c r="H15" s="2">
        <v>12</v>
      </c>
      <c r="I15" s="2">
        <v>7</v>
      </c>
      <c r="J15" s="4">
        <f>SUM(D15:I15)</f>
        <v>43</v>
      </c>
    </row>
    <row r="16" spans="2:4" ht="12.75">
      <c r="B16" s="14"/>
      <c r="D16"/>
    </row>
    <row r="17" spans="2:6" ht="12.75">
      <c r="B17" s="13"/>
      <c r="D17" s="10"/>
      <c r="F17" s="136" t="s">
        <v>111</v>
      </c>
    </row>
    <row r="18" spans="2:10" ht="12.75">
      <c r="B18" s="137" t="s">
        <v>5</v>
      </c>
      <c r="C18" s="4"/>
      <c r="D18" s="138">
        <v>40278</v>
      </c>
      <c r="E18" s="138">
        <v>39556</v>
      </c>
      <c r="F18" s="139"/>
      <c r="G18" s="138">
        <v>40300</v>
      </c>
      <c r="H18" s="138">
        <v>40307</v>
      </c>
      <c r="I18" s="139">
        <v>40314</v>
      </c>
      <c r="J18" s="4" t="s">
        <v>13</v>
      </c>
    </row>
    <row r="19" spans="2:10" ht="12.75">
      <c r="B19" s="3"/>
      <c r="C19" s="2" t="s">
        <v>9</v>
      </c>
      <c r="D19" s="3">
        <v>30</v>
      </c>
      <c r="E19" s="3">
        <v>27</v>
      </c>
      <c r="F19" s="2">
        <v>26</v>
      </c>
      <c r="G19" s="2">
        <v>23</v>
      </c>
      <c r="H19" s="2">
        <v>16</v>
      </c>
      <c r="I19" s="2">
        <v>21</v>
      </c>
      <c r="J19" s="4">
        <f>SUM(D19:I19)</f>
        <v>143</v>
      </c>
    </row>
    <row r="20" spans="2:10" ht="12.75">
      <c r="B20" s="3"/>
      <c r="C20" s="135" t="s">
        <v>39</v>
      </c>
      <c r="D20" s="3">
        <v>27</v>
      </c>
      <c r="E20" s="3">
        <v>30</v>
      </c>
      <c r="F20" s="2">
        <v>31</v>
      </c>
      <c r="G20" s="2">
        <v>33</v>
      </c>
      <c r="H20" s="2">
        <v>34</v>
      </c>
      <c r="I20" s="2">
        <v>36</v>
      </c>
      <c r="J20" s="4">
        <f>SUM(D20:I20)</f>
        <v>191</v>
      </c>
    </row>
    <row r="21" spans="2:10" ht="12.75">
      <c r="B21" s="3"/>
      <c r="C21" s="2"/>
      <c r="D21" s="3"/>
      <c r="E21" s="3"/>
      <c r="F21" s="2"/>
      <c r="G21" s="2"/>
      <c r="H21" s="2"/>
      <c r="I21" s="2"/>
      <c r="J21" s="4"/>
    </row>
    <row r="22" spans="2:5" s="7" customFormat="1" ht="12.75">
      <c r="B22" s="13"/>
      <c r="E22" s="5"/>
    </row>
    <row r="23" spans="2:4" ht="12.75">
      <c r="B23" s="13"/>
      <c r="D23"/>
    </row>
    <row r="24" spans="2:4" ht="12.75">
      <c r="B24" s="13"/>
      <c r="D24"/>
    </row>
    <row r="25" spans="2:4" ht="12.75">
      <c r="B25" s="13"/>
      <c r="D25"/>
    </row>
    <row r="26" spans="2:4" ht="12.75">
      <c r="B26" s="13"/>
      <c r="D26"/>
    </row>
    <row r="27" spans="2:4" ht="12.75">
      <c r="B27" s="13"/>
      <c r="D27"/>
    </row>
    <row r="28" spans="2:4" ht="12.75">
      <c r="B28" s="13"/>
      <c r="D28"/>
    </row>
    <row r="29" spans="2:4" ht="12.75">
      <c r="B29" s="13"/>
      <c r="D29"/>
    </row>
    <row r="30" spans="2:4" ht="12.75">
      <c r="B30" s="13"/>
      <c r="D30"/>
    </row>
    <row r="31" spans="2:4" ht="12.75">
      <c r="B31" s="13"/>
      <c r="D31"/>
    </row>
    <row r="32" spans="2:4" ht="12.75">
      <c r="B32" s="13"/>
      <c r="D32"/>
    </row>
    <row r="33" spans="2:4" ht="12.75">
      <c r="B33" s="13"/>
      <c r="D33"/>
    </row>
    <row r="34" spans="2:4" ht="12.75">
      <c r="B34" s="13"/>
      <c r="D34"/>
    </row>
    <row r="35" spans="2:4" ht="12.75">
      <c r="B35" s="13"/>
      <c r="D35"/>
    </row>
    <row r="36" spans="2:4" ht="12.75">
      <c r="B36" s="13"/>
      <c r="D36"/>
    </row>
    <row r="37" spans="2:4" ht="12.75">
      <c r="B37" s="13"/>
      <c r="D37"/>
    </row>
    <row r="38" spans="2:4" ht="12.75">
      <c r="B38" s="13"/>
      <c r="D38"/>
    </row>
    <row r="39" spans="2:4" ht="12.75">
      <c r="B39" s="13"/>
      <c r="D39"/>
    </row>
    <row r="40" spans="2:4" ht="12.75">
      <c r="B40" s="13"/>
      <c r="D40"/>
    </row>
    <row r="41" spans="2:4" ht="12.75">
      <c r="B41" s="13"/>
      <c r="D41"/>
    </row>
    <row r="42" spans="2:4" ht="12.75">
      <c r="B42" s="13"/>
      <c r="D42"/>
    </row>
    <row r="43" spans="2:4" ht="12.75">
      <c r="B43" s="13"/>
      <c r="D43"/>
    </row>
    <row r="44" spans="2:4" ht="12.75">
      <c r="B44" s="13"/>
      <c r="D44"/>
    </row>
    <row r="45" spans="2:4" ht="12.75">
      <c r="B45" s="13"/>
      <c r="D45"/>
    </row>
    <row r="46" spans="2:4" ht="12.75">
      <c r="B46" s="13"/>
      <c r="D46"/>
    </row>
    <row r="47" spans="2:4" ht="12.75">
      <c r="B47" s="13"/>
      <c r="D47"/>
    </row>
    <row r="48" spans="2:4" ht="12.75">
      <c r="B48" s="13"/>
      <c r="D48"/>
    </row>
    <row r="49" spans="2:4" ht="12.75">
      <c r="B49" s="13"/>
      <c r="D49"/>
    </row>
    <row r="50" spans="2:4" ht="12.75">
      <c r="B50" s="13"/>
      <c r="D50"/>
    </row>
    <row r="51" spans="2:4" ht="12.75">
      <c r="B51" s="13"/>
      <c r="D51"/>
    </row>
    <row r="52" spans="2:4" ht="12.75">
      <c r="B52" s="13"/>
      <c r="D52"/>
    </row>
    <row r="53" spans="2:4" ht="12.75">
      <c r="B53" s="13"/>
      <c r="D53"/>
    </row>
    <row r="54" spans="2:4" ht="12.75">
      <c r="B54" s="13"/>
      <c r="D54"/>
    </row>
    <row r="55" spans="2:4" ht="12.75">
      <c r="B55" s="13"/>
      <c r="D55"/>
    </row>
    <row r="56" spans="2:4" ht="12.75">
      <c r="B56" s="13"/>
      <c r="D56"/>
    </row>
    <row r="57" spans="2:4" ht="12.75">
      <c r="B57" s="13"/>
      <c r="D5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Snoke</dc:creator>
  <cp:keywords/>
  <dc:description/>
  <cp:lastModifiedBy>Richard Sheasley</cp:lastModifiedBy>
  <cp:lastPrinted>2010-05-20T15:28:13Z</cp:lastPrinted>
  <dcterms:created xsi:type="dcterms:W3CDTF">2008-04-07T14:08:08Z</dcterms:created>
  <dcterms:modified xsi:type="dcterms:W3CDTF">2010-06-01T17:50:00Z</dcterms:modified>
  <cp:category/>
  <cp:version/>
  <cp:contentType/>
  <cp:contentStatus/>
</cp:coreProperties>
</file>